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e5ea612244e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f0a6adce2844567"/>
    <x:sheet xmlns:r="http://schemas.openxmlformats.org/officeDocument/2006/relationships" name="Forecast" sheetId="2" r:id="R71865d7618cf4438"/>
    <x:sheet xmlns:r="http://schemas.openxmlformats.org/officeDocument/2006/relationships" name="Evidence" sheetId="3" r:id="R60d8c7c493da4e06"/>
    <x:sheet xmlns:r="http://schemas.openxmlformats.org/officeDocument/2006/relationships" name="Delivery" sheetId="4" r:id="R7eb30e76ba424141"/>
    <x:sheet xmlns:r="http://schemas.openxmlformats.org/officeDocument/2006/relationships" name="Review" sheetId="5" r:id="Rce4e83d50638434b"/>
    <x:sheet xmlns:r="http://schemas.openxmlformats.org/officeDocument/2006/relationships" name="Baseline" sheetId="6" r:id="R9f0686bdaf2b47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General"/>
    <x:numFmt numFmtId="201" formatCode="#,##0"/>
    <x:numFmt numFmtId="202" formatCode="0.00%"/>
    <x:numFmt numFmtId="203" formatCode="£#,##0"/>
    <x:numFmt numFmtId="204" formatCode="+#,##0"/>
    <x:numFmt numFmtId="205" formatCode="0.0%"/>
    <x:numFmt numFmtId="206" formatCode="dd mmm yyyy"/>
    <x:numFmt numFmtId="207" formatCode="#,##0.0"/>
    <x:numFmt numFmtId="208" formatCode="&quot;£&quot;#,##0.00"/>
    <x:numFmt numFmtId="209" formatCode="0"/>
  </x:numFmts>
  <x:fonts count="14">
    <x:font>
      <x:sz val="11"/>
      <x:name val="Carlito"/>
    </x:font>
    <x:font>
      <x:b/>
      <x:sz val="24"/>
      <x:color rgb="FFFFE600"/>
      <x:name val="Arial"/>
    </x:font>
    <x:font>
      <x:b/>
      <x:sz val="10"/>
      <x:color rgb="FFFFFFFF"/>
      <x:name val="Arial"/>
    </x:font>
    <x:font>
      <x:b/>
      <x:sz val="11"/>
      <x:color rgb="FFFFFFFF"/>
      <x:name val="Arial"/>
    </x:font>
    <x:font>
      <x:sz val="10"/>
      <x:color rgb="FF171717"/>
      <x:name val="Arial"/>
    </x:font>
    <x:font>
      <x:b/>
      <x:sz val="10"/>
      <x:color rgb="FF171717"/>
      <x:name val="Arial"/>
    </x:font>
    <x:font>
      <x:b/>
      <x:sz val="11"/>
      <x:color rgb="FF171717"/>
      <x:name val="Arial"/>
    </x:font>
    <x:font>
      <x:b/>
      <x:sz val="11"/>
      <x:color rgb="FFFF3F8E"/>
      <x:name val="Arial"/>
    </x:font>
    <x:font>
      <x:b/>
      <x:sz val="10"/>
      <x:color rgb="FFFFE600"/>
      <x:name val="Arial"/>
    </x:font>
    <x:font>
      <x:b/>
      <x:sz val="16"/>
      <x:color rgb="FFFFE600"/>
      <x:name val="Arial"/>
    </x:font>
    <x:font>
      <x:i/>
      <x:sz val="9"/>
      <x:color rgb="FF444444"/>
      <x:name val="Arial"/>
    </x:font>
    <x:font>
      <x:sz val="11"/>
      <x:color rgb="FF171717"/>
      <x:name val="Arial"/>
    </x:font>
    <x:font>
      <x:b/>
      <x:sz val="17"/>
      <x:color rgb="FFFFE600"/>
      <x:name val="Arial"/>
    </x:font>
    <x:font>
      <x:sz val="11"/>
      <x:color rgb="FF2459A6"/>
      <x:name val="Arial"/>
    </x:font>
  </x:fonts>
  <x:fills count="15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FF3F8E"/>
      </x:patternFill>
    </x:fill>
    <x:fill>
      <x:patternFill patternType="solid">
        <x:fgColor rgb="FFFFF8E8"/>
      </x:patternFill>
    </x:fill>
    <x:fill>
      <x:patternFill patternType="solid">
        <x:fgColor rgb="FFFFE600"/>
      </x:patternFill>
    </x:fill>
    <x:fill>
      <x:patternFill patternType="solid">
        <x:fgColor rgb="FFB8F2C5"/>
      </x:patternFill>
    </x:fill>
    <x:fill>
      <x:patternFill patternType="solid">
        <x:fgColor rgb="FF171717"/>
      </x:patternFill>
    </x:fill>
    <x:fill>
      <x:patternFill patternType="solid">
        <x:fgColor rgb="FFFF3B91"/>
      </x:patternFill>
    </x:fill>
    <x:fill>
      <x:patternFill patternType="solid">
        <x:fgColor rgb="FFFFE600"/>
      </x:patternFill>
    </x:fill>
    <x:fill>
      <x:patternFill patternType="solid">
        <x:fgColor rgb="FFB9F1C7"/>
      </x:patternFill>
    </x:fill>
    <x:fill>
      <x:patternFill patternType="solid">
        <x:fgColor rgb="FFFFFDF6"/>
      </x:patternFill>
    </x:fill>
    <x:fill>
      <x:patternFill patternType="solid">
        <x:fgColor rgb="FF171717"/>
      </x:patternFill>
    </x:fill>
    <x:fill>
      <x:patternFill patternType="solid">
        <x:fgColor rgb="FFFFF1A6"/>
      </x:patternFill>
    </x:fill>
    <x:fill>
      <x:patternFill patternType="solid">
        <x:fgColor rgb="FFC8EDD3"/>
      </x:patternFill>
    </x:fill>
  </x:fills>
  <x:borders count="1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B9B2A6"/>
      </x:left>
      <x:right style="thin">
        <x:color rgb="FFB9B2A6"/>
      </x:right>
      <x:top style="thin">
        <x:color rgb="FFB9B2A6"/>
      </x:top>
      <x:bottom style="thin">
        <x:color rgb="FFB9B2A6"/>
      </x:bottom>
    </x:border>
    <x:border>
      <x:left style="medium">
        <x:color rgb="FF171717"/>
      </x:left>
      <x:right style="medium">
        <x:color rgb="FF171717"/>
      </x:right>
      <x:top style="medium">
        <x:color rgb="FF171717"/>
      </x:top>
      <x:bottom style="medium">
        <x:color rgb="FF171717"/>
      </x:bottom>
    </x:border>
    <x:border>
      <x:right style="thin">
        <x:color rgb="FFC9C3B7"/>
      </x:right>
      <x:bottom style="thin">
        <x:color rgb="FFC9C3B7"/>
      </x:bottom>
    </x:border>
    <x:border>
      <x:left style="thin">
        <x:color rgb="FFC9C3B7"/>
      </x:left>
      <x:right style="thin">
        <x:color rgb="FFC9C3B7"/>
      </x:right>
      <x:bottom style="thin">
        <x:color rgb="FFC9C3B7"/>
      </x:bottom>
    </x:border>
    <x:border>
      <x:left style="thin">
        <x:color rgb="FFC9C3B7"/>
      </x:left>
      <x:bottom style="thin">
        <x:color rgb="FFC9C3B7"/>
      </x:bottom>
    </x:border>
    <x:border>
      <x:right style="thin">
        <x:color rgb="FFC9C3B7"/>
      </x:right>
      <x:top style="thin">
        <x:color rgb="FFC9C3B7"/>
      </x:top>
      <x:bottom style="thin">
        <x:color rgb="FFC9C3B7"/>
      </x:bottom>
    </x:border>
    <x:border>
      <x:left style="thin">
        <x:color rgb="FFC9C3B7"/>
      </x:left>
      <x:right style="thin">
        <x:color rgb="FFC9C3B7"/>
      </x:right>
      <x:top style="thin">
        <x:color rgb="FFC9C3B7"/>
      </x:top>
      <x:bottom style="thin">
        <x:color rgb="FFC9C3B7"/>
      </x:bottom>
    </x:border>
    <x:border>
      <x:left style="thin">
        <x:color rgb="FFC9C3B7"/>
      </x:left>
      <x:top style="thin">
        <x:color rgb="FFC9C3B7"/>
      </x:top>
      <x:bottom style="thin">
        <x:color rgb="FFC9C3B7"/>
      </x:bottom>
    </x:border>
    <x:border>
      <x:right style="thin">
        <x:color rgb="FFC9C3B7"/>
      </x:right>
      <x:top style="thin">
        <x:color rgb="FFC9C3B7"/>
      </x:top>
    </x:border>
    <x:border>
      <x:left style="thin">
        <x:color rgb="FFC9C3B7"/>
      </x:left>
      <x:right style="thin">
        <x:color rgb="FFC9C3B7"/>
      </x:right>
      <x:top style="thin">
        <x:color rgb="FFC9C3B7"/>
      </x:top>
    </x:border>
    <x:border>
      <x:left style="thin">
        <x:color rgb="FFC9C3B7"/>
      </x:left>
      <x:top style="thin">
        <x:color rgb="FFC9C3B7"/>
      </x:top>
    </x:border>
  </x:borders>
  <x:cellStyleXfs count="1">
    <x:xf numFmtId="0" fontId="0" fillId="0" borderId="0"/>
  </x:cellStyleXfs>
  <x:cellXfs count="11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2" xfId="0" applyNumberFormat="1" applyFont="1" applyFill="1" applyBorder="1"/>
    <x:xf numFmtId="0" fontId="4" fillId="4" borderId="2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5" fillId="5" borderId="2" xfId="0" applyNumberFormat="1" applyFont="1" applyFill="1" applyBorder="1" applyAlignment="1">
      <x:alignment vertical="top" wrapText="1"/>
    </x:xf>
    <x:xf numFmtId="0" fontId="5" fillId="5" borderId="3" xfId="0" applyNumberFormat="1" applyFont="1" applyFill="1" applyBorder="1" applyAlignment="1">
      <x:alignment vertical="top" wrapText="1"/>
    </x:xf>
    <x:xf numFmtId="200" fontId="5" fillId="5" borderId="3" xfId="0" applyNumberFormat="1" applyFont="1" applyFill="1" applyBorder="1" applyAlignment="1">
      <x:alignment vertical="top" wrapText="1"/>
    </x:xf>
    <x:xf numFmtId="0" fontId="4" fillId="6" borderId="2" xfId="0" applyNumberFormat="1" applyFont="1" applyFill="1" applyBorder="1" applyAlignment="1">
      <x:alignment vertical="top" wrapText="1"/>
    </x:xf>
    <x:xf numFmtId="0" fontId="6" fillId="6" borderId="2" xfId="0" applyNumberFormat="1" applyFont="1" applyFill="1" applyBorder="1" applyAlignment="1">
      <x:alignment vertical="top" wrapText="1"/>
    </x:xf>
    <x:xf numFmtId="0" fontId="6" fillId="6" borderId="3" xfId="0" applyNumberFormat="1" applyFont="1" applyFill="1" applyBorder="1" applyAlignment="1">
      <x:alignment vertical="top" wrapText="1"/>
    </x:xf>
    <x:xf numFmtId="200" fontId="6" fillId="6" borderId="3" xfId="0" applyNumberFormat="1" applyFont="1" applyFill="1" applyBorder="1" applyAlignment="1">
      <x:alignment vertical="top" wrapText="1"/>
    </x:xf>
    <x:xf numFmtId="0" fontId="4" fillId="3" borderId="2" xfId="0" applyNumberFormat="1" applyFont="1" applyFill="1" applyBorder="1" applyAlignment="1">
      <x:alignment vertical="top" wrapText="1"/>
    </x:xf>
    <x:xf numFmtId="201" fontId="5" fillId="5" borderId="3" xfId="0" applyNumberFormat="1" applyFont="1" applyFill="1" applyBorder="1" applyAlignment="1">
      <x:alignment vertical="top" wrapText="1"/>
    </x:xf>
    <x:xf numFmtId="202" fontId="5" fillId="5" borderId="3" xfId="0" applyNumberFormat="1" applyFont="1" applyFill="1" applyBorder="1" applyAlignment="1">
      <x:alignment vertical="top" wrapText="1"/>
    </x:xf>
    <x:xf numFmtId="203" fontId="5" fillId="5" borderId="3" xfId="0" applyNumberFormat="1" applyFont="1" applyFill="1" applyBorder="1" applyAlignment="1">
      <x:alignment vertical="top" wrapText="1"/>
    </x:xf>
    <x:xf numFmtId="201" fontId="4" fillId="4" borderId="2" xfId="0" applyNumberFormat="1" applyFont="1" applyFill="1" applyBorder="1" applyAlignment="1">
      <x:alignment vertical="top" wrapText="1"/>
    </x:xf>
    <x:xf numFmtId="204" fontId="6" fillId="6" borderId="3" xfId="0" applyNumberFormat="1" applyFont="1" applyFill="1" applyBorder="1" applyAlignment="1">
      <x:alignment vertical="top" wrapText="1"/>
    </x:xf>
    <x:xf numFmtId="203" fontId="4" fillId="4" borderId="2" xfId="0" applyNumberFormat="1" applyFont="1" applyFill="1" applyBorder="1" applyAlignment="1">
      <x:alignment vertical="top" wrapText="1"/>
    </x:xf>
    <x:xf numFmtId="201" fontId="6" fillId="6" borderId="3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/>
    <x:xf numFmtId="0" fontId="7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2" xfId="0" applyNumberFormat="1" applyFont="1" applyFill="1" applyBorder="1"/>
    <x:xf numFmtId="0" fontId="5" fillId="4" borderId="2" xfId="0" applyNumberFormat="1" applyFont="1" applyFill="1" applyBorder="1" applyAlignment="1">
      <x:alignment wrapText="1"/>
    </x:xf>
    <x:xf numFmtId="0" fontId="5" fillId="4" borderId="2" xfId="0" applyNumberFormat="1" applyFont="1" applyFill="1" applyBorder="1" applyAlignment="1">
      <x:alignment vertical="top" wrapText="1"/>
    </x:xf>
    <x:xf numFmtId="0" fontId="4" fillId="2" borderId="2" xfId="0" applyNumberFormat="1" applyFont="1" applyFill="1" applyBorder="1" applyAlignment="1">
      <x:alignment vertical="top" wrapText="1"/>
    </x:xf>
    <x:xf numFmtId="0" fontId="8" fillId="2" borderId="2" xfId="0" applyNumberFormat="1" applyFont="1" applyFill="1" applyBorder="1" applyAlignment="1">
      <x:alignment vertical="top" wrapText="1"/>
    </x:xf>
    <x:xf numFmtId="202" fontId="4" fillId="4" borderId="2" xfId="0" applyNumberFormat="1" applyFont="1" applyFill="1" applyBorder="1" applyAlignment="1">
      <x:alignment vertical="top" wrapText="1"/>
    </x:xf>
    <x:xf numFmtId="205" fontId="5" fillId="5" borderId="3" xfId="0" applyNumberFormat="1" applyFont="1" applyFill="1" applyBorder="1" applyAlignment="1">
      <x:alignment vertical="top" wrapText="1"/>
    </x:xf>
    <x:xf numFmtId="205" fontId="4" fillId="4" borderId="2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4" fillId="7" borderId="0" xfId="0" applyNumberFormat="1" applyFont="1" applyFill="1" applyBorder="1"/>
    <x:xf numFmtId="0" fontId="9" fillId="7" borderId="0" xfId="0" applyNumberFormat="1" applyFont="1" applyFill="1" applyBorder="1"/>
    <x:xf numFmtId="0" fontId="2" fillId="7" borderId="0" xfId="0" applyNumberFormat="1" applyFont="1" applyFill="1" applyBorder="1"/>
    <x:xf numFmtId="0" fontId="4" fillId="8" borderId="0" xfId="0" applyNumberFormat="1" applyFont="1" applyFill="1" applyBorder="1"/>
    <x:xf numFmtId="0" fontId="2" fillId="8" borderId="0" xfId="0" applyNumberFormat="1" applyFont="1" applyFill="1" applyBorder="1"/>
    <x:xf numFmtId="0" fontId="4" fillId="9" borderId="0" xfId="0" applyNumberFormat="1" applyFont="1" applyFill="1" applyBorder="1"/>
    <x:xf numFmtId="0" fontId="4" fillId="10" borderId="0" xfId="0" applyNumberFormat="1" applyFont="1" applyFill="1" applyBorder="1"/>
    <x:xf numFmtId="201" fontId="4" fillId="9" borderId="0" xfId="0" applyNumberFormat="1" applyFont="1" applyFill="1" applyBorder="1"/>
    <x:xf numFmtId="202" fontId="4" fillId="9" borderId="0" xfId="0" applyNumberFormat="1" applyFont="1" applyFill="1" applyBorder="1"/>
    <x:xf numFmtId="201" fontId="4" fillId="10" borderId="0" xfId="0" applyNumberFormat="1" applyFont="1" applyFill="1" applyBorder="1"/>
    <x:xf numFmtId="203" fontId="4" fillId="10" borderId="0" xfId="0" applyNumberFormat="1" applyFont="1" applyFill="1" applyBorder="1"/>
    <x:xf numFmtId="0" fontId="4" fillId="0" borderId="4" xfId="0" applyNumberFormat="1" applyFont="1" applyFill="1" applyBorder="1"/>
    <x:xf numFmtId="201" fontId="4" fillId="9" borderId="5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202" fontId="4" fillId="9" borderId="8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201" fontId="4" fillId="10" borderId="8" xfId="0" applyNumberFormat="1" applyFont="1" applyFill="1" applyBorder="1"/>
    <x:xf numFmtId="0" fontId="4" fillId="0" borderId="10" xfId="0" applyNumberFormat="1" applyFont="1" applyFill="1" applyBorder="1"/>
    <x:xf numFmtId="203" fontId="4" fillId="10" borderId="11" xfId="0" applyNumberFormat="1" applyFont="1" applyFill="1" applyBorder="1"/>
    <x:xf numFmtId="0" fontId="4" fillId="0" borderId="11" xfId="0" applyNumberFormat="1" applyFont="1" applyFill="1" applyBorder="1"/>
    <x:xf numFmtId="0" fontId="4" fillId="0" borderId="12" xfId="0" applyNumberFormat="1" applyFont="1" applyFill="1" applyBorder="1"/>
    <x:xf numFmtId="201" fontId="4" fillId="0" borderId="0" xfId="0" applyNumberFormat="1" applyFont="1" applyFill="1" applyBorder="1"/>
    <x:xf numFmtId="0" fontId="10" fillId="0" borderId="0" xfId="0" applyNumberFormat="1" applyFont="1" applyFill="1" applyBorder="1"/>
    <x:xf numFmtId="0" fontId="9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/>
    </x:xf>
    <x:xf numFmtId="0" fontId="2" fillId="7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8" borderId="0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/>
    </x:xf>
    <x:xf numFmtId="201" fontId="4" fillId="9" borderId="5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0" fontId="4" fillId="0" borderId="7" xfId="0" applyNumberFormat="1" applyFont="1" applyFill="1" applyBorder="1" applyAlignment="1">
      <x:alignment vertical="center"/>
    </x:xf>
    <x:xf numFmtId="202" fontId="4" fillId="9" borderId="8" xfId="0" applyNumberFormat="1" applyFont="1" applyFill="1" applyBorder="1" applyAlignment="1">
      <x:alignment vertical="center"/>
    </x:xf>
    <x:xf numFmtId="0" fontId="4" fillId="0" borderId="8" xfId="0" applyNumberFormat="1" applyFont="1" applyFill="1" applyBorder="1" applyAlignment="1">
      <x:alignment vertical="center"/>
    </x:xf>
    <x:xf numFmtId="0" fontId="4" fillId="0" borderId="9" xfId="0" applyNumberFormat="1" applyFont="1" applyFill="1" applyBorder="1" applyAlignment="1">
      <x:alignment vertical="center"/>
    </x:xf>
    <x:xf numFmtId="201" fontId="4" fillId="10" borderId="8" xfId="0" applyNumberFormat="1" applyFont="1" applyFill="1" applyBorder="1" applyAlignment="1">
      <x:alignment vertical="center"/>
    </x:xf>
    <x:xf numFmtId="0" fontId="4" fillId="0" borderId="10" xfId="0" applyNumberFormat="1" applyFont="1" applyFill="1" applyBorder="1" applyAlignment="1">
      <x:alignment vertical="center"/>
    </x:xf>
    <x:xf numFmtId="203" fontId="4" fillId="10" borderId="11" xfId="0" applyNumberFormat="1" applyFont="1" applyFill="1" applyBorder="1" applyAlignment="1">
      <x:alignment vertical="center"/>
    </x:xf>
    <x:xf numFmtId="0" fontId="4" fillId="0" borderId="11" xfId="0" applyNumberFormat="1" applyFont="1" applyFill="1" applyBorder="1" applyAlignment="1">
      <x:alignment vertical="center"/>
    </x:xf>
    <x:xf numFmtId="0" fontId="4" fillId="0" borderId="12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1" fontId="4" fillId="9" borderId="0" xfId="0" applyNumberFormat="1" applyFont="1" applyFill="1" applyBorder="1" applyAlignment="1">
      <x:alignment vertical="center"/>
    </x:xf>
    <x:xf numFmtId="201" fontId="4" fillId="1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0" fillId="11" borderId="0" xfId="0" applyNumberFormat="1" applyFont="1" applyFill="1" applyBorder="1"/>
    <x:xf numFmtId="0" fontId="11" fillId="11" borderId="0" xfId="0" applyNumberFormat="1" applyFont="1" applyFill="1" applyBorder="1"/>
    <x:xf numFmtId="0" fontId="11" fillId="11" borderId="0" xfId="0" applyNumberFormat="1" applyFont="1" applyFill="1" applyBorder="1" applyAlignment="1">
      <x:alignment wrapText="1"/>
    </x:xf>
    <x:xf numFmtId="0" fontId="11" fillId="11" borderId="0" xfId="0" applyNumberFormat="1" applyFont="1" applyFill="1" applyBorder="1" applyAlignment="1">
      <x:alignment vertical="center" wrapText="1"/>
    </x:xf>
    <x:xf numFmtId="0" fontId="11" fillId="12" borderId="0" xfId="0" applyNumberFormat="1" applyFont="1" applyFill="1" applyBorder="1" applyAlignment="1">
      <x:alignment vertical="center" wrapText="1"/>
    </x:xf>
    <x:xf numFmtId="0" fontId="12" fillId="12" borderId="0" xfId="0" applyNumberFormat="1" applyFont="1" applyFill="1" applyBorder="1" applyAlignment="1">
      <x:alignment vertical="center" wrapText="1"/>
    </x:xf>
    <x:xf numFmtId="0" fontId="3" fillId="12" borderId="0" xfId="0" applyNumberFormat="1" applyFont="1" applyFill="1" applyBorder="1" applyAlignment="1">
      <x:alignment vertical="center" wrapText="1"/>
    </x:xf>
    <x:xf numFmtId="0" fontId="11" fillId="13" borderId="0" xfId="0" applyNumberFormat="1" applyFont="1" applyFill="1" applyBorder="1" applyAlignment="1">
      <x:alignment vertical="center" wrapText="1"/>
    </x:xf>
    <x:xf numFmtId="206" fontId="11" fillId="13" borderId="0" xfId="0" applyNumberFormat="1" applyFont="1" applyFill="1" applyBorder="1" applyAlignment="1">
      <x:alignment vertical="center" wrapText="1"/>
    </x:xf>
    <x:xf numFmtId="0" fontId="13" fillId="11" borderId="0" xfId="0" applyNumberFormat="1" applyFont="1" applyFill="1" applyBorder="1" applyAlignment="1">
      <x:alignment vertical="center" wrapText="1"/>
    </x:xf>
    <x:xf numFmtId="202" fontId="11" fillId="13" borderId="0" xfId="0" applyNumberFormat="1" applyFont="1" applyFill="1" applyBorder="1" applyAlignment="1">
      <x:alignment vertical="center" wrapText="1"/>
    </x:xf>
    <x:xf numFmtId="202" fontId="11" fillId="11" borderId="0" xfId="0" applyNumberFormat="1" applyFont="1" applyFill="1" applyBorder="1" applyAlignment="1">
      <x:alignment vertical="center" wrapText="1"/>
    </x:xf>
    <x:xf numFmtId="0" fontId="11" fillId="14" borderId="0" xfId="0" applyNumberFormat="1" applyFont="1" applyFill="1" applyBorder="1" applyAlignment="1">
      <x:alignment vertical="center" wrapText="1"/>
    </x:xf>
    <x:xf numFmtId="0" fontId="11" fillId="14" borderId="0" xfId="0" applyNumberFormat="1" applyFont="1" applyFill="1" applyBorder="1" applyAlignment="1">
      <x:alignment horizontal="right" vertical="center" wrapText="1"/>
    </x:xf>
    <x:xf numFmtId="207" fontId="11" fillId="14" borderId="0" xfId="0" applyNumberFormat="1" applyFont="1" applyFill="1" applyBorder="1" applyAlignment="1">
      <x:alignment horizontal="right" vertical="center" wrapText="1"/>
    </x:xf>
    <x:xf numFmtId="208" fontId="11" fillId="14" borderId="0" xfId="0" applyNumberFormat="1" applyFont="1" applyFill="1" applyBorder="1" applyAlignment="1">
      <x:alignment horizontal="right" vertical="center" wrapText="1"/>
    </x:xf>
    <x:xf numFmtId="208" fontId="11" fillId="13" borderId="0" xfId="0" applyNumberFormat="1" applyFont="1" applyFill="1" applyBorder="1" applyAlignment="1">
      <x:alignment vertical="center" wrapText="1"/>
    </x:xf>
    <x:xf numFmtId="209" fontId="11" fillId="14" borderId="0" xfId="0" applyNumberFormat="1" applyFont="1" applyFill="1" applyBorder="1" applyAlignment="1">
      <x:alignment horizontal="right" vertical="center" wrapText="1"/>
    </x:xf>
    <x:xf numFmtId="201" fontId="11" fillId="13" borderId="0" xfId="0" applyNumberFormat="1" applyFont="1" applyFill="1" applyBorder="1" applyAlignment="1">
      <x:alignment vertical="center" wrapText="1"/>
    </x:xf>
    <x:xf numFmtId="201" fontId="11" fillId="11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color rgb="FF9B2020"/>
      </x:font>
      <x:fill>
        <x:patternFill patternType="solid">
          <x:bgColor rgb="FFFCE2E2"/>
        </x:patternFill>
      </x:fill>
    </x:dxf>
    <x:dxf>
      <x:font>
        <x:color rgb="FF9B2020"/>
      </x:font>
      <x:fill>
        <x:patternFill patternType="solid">
          <x:bgColor rgb="FFFCE2E2"/>
        </x:patternFill>
      </x:fill>
    </x:dxf>
    <x:dxf>
      <x:font>
        <x:color rgb="FF9B2020"/>
      </x:font>
      <x:fill>
        <x:patternFill patternType="solid">
          <x:bgColor rgb="FFFCE2E2"/>
        </x:patternFill>
      </x:fill>
    </x:dxf>
    <x:dxf>
      <x:font>
        <x:color rgb="FF9B2020"/>
      </x:font>
      <x:fill>
        <x:patternFill patternType="solid">
          <x:bgColor rgb="FFFCE2E2"/>
        </x:patternFill>
      </x:fill>
    </x:dxf>
    <x:dxf>
      <x:font>
        <x:color rgb="FF9B2020"/>
      </x:font>
      <x:fill>
        <x:patternFill patternType="solid">
          <x:bgColor rgb="FFFCE2E2"/>
        </x:patternFill>
      </x:fill>
    </x:dxf>
    <x:dxf>
      <x:font>
        <x:color rgb="FF9B2020"/>
      </x:font>
      <x:fill>
        <x:patternFill patternType="solid">
          <x:bgColor rgb="FFFC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7c6940a1b4656" /><Relationship Type="http://schemas.openxmlformats.org/officeDocument/2006/relationships/theme" Target="/xl/theme/theme1.xml" Id="Rd060beb44f9e414a" /><Relationship Type="http://schemas.openxmlformats.org/officeDocument/2006/relationships/sharedStrings" Target="/xl/sharedStrings.xml" Id="Ra326cda42d214746" /><Relationship Type="http://schemas.openxmlformats.org/officeDocument/2006/relationships/worksheet" Target="/xl/worksheets/sheet1.xml" Id="Raf0a6adce2844567" /><Relationship Type="http://schemas.openxmlformats.org/officeDocument/2006/relationships/worksheet" Target="/xl/worksheets/sheet2.xml" Id="R71865d7618cf4438" /><Relationship Type="http://schemas.openxmlformats.org/officeDocument/2006/relationships/worksheet" Target="/xl/worksheets/sheet3.xml" Id="R60d8c7c493da4e06" /><Relationship Type="http://schemas.openxmlformats.org/officeDocument/2006/relationships/worksheet" Target="/xl/worksheets/sheet4.xml" Id="R7eb30e76ba424141" /><Relationship Type="http://schemas.openxmlformats.org/officeDocument/2006/relationships/worksheet" Target="/xl/worksheets/sheet5.xml" Id="Rce4e83d50638434b" /><Relationship Type="http://schemas.openxmlformats.org/officeDocument/2006/relationships/worksheet" Target="/xl/worksheets/sheet6.xml" Id="R9f0686bdaf2b47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1717"/>
  </x:sheetPr>
  <x:sheetViews>
    <x:sheetView showGridLines="0" workbookViewId="0"/>
  </x:sheetViews>
  <x:sheetFormatPr defaultRowHeight="15"/>
  <x:cols>
    <x:col min="1" max="1" width="28" hidden="0" customWidth="1"/>
    <x:col min="2" max="2" width="26" hidden="0" customWidth="1"/>
    <x:col min="3" max="3" width="29" hidden="0" customWidth="1"/>
    <x:col min="4" max="4" width="28" hidden="0" customWidth="1"/>
    <x:col min="5" max="5" width="27" hidden="0" customWidth="1"/>
    <x:col min="6" max="6" width="35" hidden="0" customWidth="1"/>
  </x:cols>
  <x:sheetData>
    <x:row r="1" ht="38" customHeight="1">
      <x:c r="A1" s="100" t="str">
        <x:v>THE RANGE MODEL — BASIC</x:v>
      </x:c>
      <x:c r="B1" s="100"/>
      <x:c r="C1" s="100"/>
      <x:c r="D1" s="100"/>
      <x:c r="E1" s="100"/>
      <x:c r="F1" s="100"/>
    </x:row>
    <x:row r="2" ht="44" customHeight="1">
      <x:c r="A2" s="98" t="str">
        <x:v>One comparable group. Editable assumptions, three live scenarios and an original forecast you can retain.</x:v>
      </x:c>
      <x:c r="B2" s="98"/>
      <x:c r="C2" s="98"/>
      <x:c r="D2" s="98"/>
      <x:c r="E2" s="98"/>
      <x:c r="F2" s="98"/>
    </x:row>
    <x:row r="3" ht="28" customHeight="1">
      <x:c r="A3" s="98"/>
      <x:c r="B3" s="98"/>
      <x:c r="C3" s="98"/>
      <x:c r="D3" s="98"/>
      <x:c r="E3" s="98"/>
      <x:c r="F3" s="98"/>
    </x:row>
    <x:row r="4" ht="36" customHeight="1">
      <x:c r="A4" s="101" t="str">
        <x:v>Forecast scope</x:v>
      </x:c>
      <x:c r="B4" s="101" t="str">
        <x:v>Your input</x:v>
      </x:c>
      <x:c r="C4" s="98"/>
      <x:c r="D4" s="98"/>
      <x:c r="E4" s="98"/>
      <x:c r="F4" s="98"/>
    </x:row>
    <x:row r="5" ht="28" customHeight="1">
      <x:c r="A5" s="98" t="str">
        <x:v>Group / work</x:v>
      </x:c>
      <x:c r="B5" s="102" t="str">
        <x:v>Road shoes</x:v>
      </x:c>
      <x:c r="C5" s="98"/>
      <x:c r="D5" s="98"/>
      <x:c r="E5" s="98"/>
      <x:c r="F5" s="98"/>
    </x:row>
    <x:row r="6" ht="28" customHeight="1">
      <x:c r="A6" s="98" t="str">
        <x:v>Forecast starts</x:v>
      </x:c>
      <x:c r="B6" s="103" t="d">
        <x:v>2027-01-01T00:00:00.000Z</x:v>
      </x:c>
      <x:c r="C6" s="98"/>
      <x:c r="D6" s="98"/>
      <x:c r="E6" s="98"/>
      <x:c r="F6" s="98"/>
    </x:row>
    <x:row r="7" ht="28" customHeight="1">
      <x:c r="A7" s="98" t="str">
        <x:v>Forecast ends</x:v>
      </x:c>
      <x:c r="B7" s="103" t="d">
        <x:v>2027-12-31T00:00:00.000Z</x:v>
      </x:c>
      <x:c r="C7" s="98"/>
      <x:c r="D7" s="98"/>
      <x:c r="E7" s="98"/>
      <x:c r="F7" s="98"/>
    </x:row>
    <x:row r="8" ht="28" customHeight="1">
      <x:c r="A8" s="98" t="str">
        <x:v>Next review</x:v>
      </x:c>
      <x:c r="B8" s="103" t="d">
        <x:v>2027-06-30T00:00:00.000Z</x:v>
      </x:c>
      <x:c r="C8" s="98"/>
      <x:c r="D8" s="98"/>
      <x:c r="E8" s="98"/>
      <x:c r="F8" s="98"/>
    </x:row>
    <x:row r="9" ht="28" customHeight="1">
      <x:c r="A9" s="98" t="str">
        <x:v>Version / owner</x:v>
      </x:c>
      <x:c r="B9" s="102" t="str">
        <x:v>v2 example / replace</x:v>
      </x:c>
      <x:c r="C9" s="98"/>
      <x:c r="D9" s="98"/>
      <x:c r="E9" s="98"/>
      <x:c r="F9" s="98"/>
    </x:row>
    <x:row r="10" ht="28" customHeight="1">
      <x:c r="A10" s="98"/>
      <x:c r="B10" s="98"/>
      <x:c r="C10" s="98"/>
      <x:c r="D10" s="98"/>
      <x:c r="E10" s="98"/>
      <x:c r="F10" s="98"/>
    </x:row>
    <x:row r="11" ht="28" customHeight="1">
      <x:c r="A11" s="98"/>
      <x:c r="B11" s="98"/>
      <x:c r="C11" s="98"/>
      <x:c r="D11" s="98"/>
      <x:c r="E11" s="98"/>
      <x:c r="F11" s="98"/>
    </x:row>
    <x:row r="12" ht="36" customHeight="1">
      <x:c r="A12" s="101" t="str">
        <x:v>Step</x:v>
      </x:c>
      <x:c r="B12" s="101" t="str">
        <x:v>Question</x:v>
      </x:c>
      <x:c r="C12" s="101" t="str">
        <x:v>Use this sheet</x:v>
      </x:c>
      <x:c r="D12" s="101" t="str">
        <x:v>Action</x:v>
      </x:c>
      <x:c r="E12" s="101" t="str">
        <x:v>Outcome</x:v>
      </x:c>
      <x:c r="F12" s="101" t="str">
        <x:v>Before you rely on it</x:v>
      </x:c>
    </x:row>
    <x:row r="13" ht="55" customHeight="1">
      <x:c r="A13" s="98" t="str">
        <x:v>Baseline</x:v>
      </x:c>
      <x:c r="B13" s="98" t="str">
        <x:v>What happens anyway?</x:v>
      </x:c>
      <x:c r="C13" s="98" t="str">
        <x:v>Baseline</x:v>
      </x:c>
      <x:c r="D13" s="98" t="str">
        <x:v>Enter no-work assumptions</x:v>
      </x:c>
      <x:c r="E13" s="98" t="str">
        <x:v>Comparable starting point</x:v>
      </x:c>
      <x:c r="F13" s="98" t="str">
        <x:v>Backtest and record source</x:v>
      </x:c>
    </x:row>
    <x:row r="14" ht="55" customHeight="1">
      <x:c r="A14" s="98" t="str">
        <x:v>Group</x:v>
      </x:c>
      <x:c r="B14" s="98" t="str">
        <x:v>What behaves differently?</x:v>
      </x:c>
      <x:c r="C14" s="98" t="str">
        <x:v>Start Here</x:v>
      </x:c>
      <x:c r="D14" s="98" t="str">
        <x:v>Define one coherent group</x:v>
      </x:c>
      <x:c r="E14" s="98" t="str">
        <x:v>Clear boundaries</x:v>
      </x:c>
      <x:c r="F14" s="98" t="str">
        <x:v>Use Advanced for distinct groups</x:v>
      </x:c>
    </x:row>
    <x:row r="15" ht="55" customHeight="1">
      <x:c r="A15" s="98" t="str">
        <x:v>Evidence</x:v>
      </x:c>
      <x:c r="B15" s="98" t="str">
        <x:v>What do we know?</x:v>
      </x:c>
      <x:c r="C15" s="98" t="str">
        <x:v>Evidence</x:v>
      </x:c>
      <x:c r="D15" s="98" t="str">
        <x:v>Replace fictional sources</x:v>
      </x:c>
      <x:c r="E15" s="98" t="str">
        <x:v>Traceable assumptions</x:v>
      </x:c>
      <x:c r="F15" s="98" t="str">
        <x:v>Keep judgement visible</x:v>
      </x:c>
    </x:row>
    <x:row r="16" ht="55" customHeight="1">
      <x:c r="A16" s="98" t="str">
        <x:v>Scenarios</x:v>
      </x:c>
      <x:c r="B16" s="98" t="str">
        <x:v>What could happen?</x:v>
      </x:c>
      <x:c r="C16" s="98" t="str">
        <x:v>Forecast</x:v>
      </x:c>
      <x:c r="D16" s="98" t="str">
        <x:v>Edit three assumption sets</x:v>
      </x:c>
      <x:c r="E16" s="98" t="str">
        <x:v>Range of additional sales</x:v>
      </x:c>
      <x:c r="F16" s="98" t="str">
        <x:v>No confidence interval claimed</x:v>
      </x:c>
    </x:row>
    <x:row r="17" ht="55" customHeight="1">
      <x:c r="A17" s="98" t="str">
        <x:v>Delivery</x:v>
      </x:c>
      <x:c r="B17" s="98" t="str">
        <x:v>What needs to happen?</x:v>
      </x:c>
      <x:c r="C17" s="98" t="str">
        <x:v>Delivery</x:v>
      </x:c>
      <x:c r="D17" s="98" t="str">
        <x:v>Set dates, factors and owners</x:v>
      </x:c>
      <x:c r="E17" s="98" t="str">
        <x:v>In-period forecast</x:v>
      </x:c>
      <x:c r="F17" s="98" t="str">
        <x:v>Apply delivery only once</x:v>
      </x:c>
    </x:row>
    <x:row r="18" ht="55" customHeight="1">
      <x:c r="A18" s="98" t="str">
        <x:v>Review</x:v>
      </x:c>
      <x:c r="B18" s="98" t="str">
        <x:v>What actually happened?</x:v>
      </x:c>
      <x:c r="C18" s="98" t="str">
        <x:v>Review</x:v>
      </x:c>
      <x:c r="D18" s="98" t="str">
        <x:v>Snapshot, compare, update remaining</x:v>
      </x:c>
      <x:c r="E18" s="98" t="str">
        <x:v>Revised full-period estimate</x:v>
      </x:c>
      <x:c r="F18" s="98" t="str">
        <x:v>Keep the original file</x:v>
      </x:c>
    </x:row>
    <x:row r="19" ht="28" customHeight="1">
      <x:c r="A19" s="98"/>
      <x:c r="B19" s="98"/>
      <x:c r="C19" s="98"/>
      <x:c r="D19" s="98"/>
      <x:c r="E19" s="98"/>
      <x:c r="F19" s="98"/>
    </x:row>
    <x:row r="20" ht="34" customHeight="1">
      <x:c r="A20" s="98" t="str">
        <x:v>Yellow = editable inputs. Green = formulas. Replace all fictional inputs before using this for a business decision.</x:v>
      </x:c>
      <x:c r="B20" s="98"/>
      <x:c r="C20" s="98"/>
      <x:c r="D20" s="98"/>
      <x:c r="E20" s="98"/>
      <x:c r="F20" s="98"/>
    </x:row>
    <x:row r="21" ht="34" customHeight="1">
      <x:c r="A21" s="98" t="str">
        <x:v>The model covers incremental click-driven sales. Keep AI mentions, citations and assisted conversions separate until measured evidence connects them.</x:v>
      </x:c>
      <x:c r="B21" s="98"/>
      <x:c r="C21" s="98"/>
      <x:c r="D21" s="98"/>
      <x:c r="E21" s="98"/>
      <x:c r="F21" s="98"/>
    </x:row>
    <x:row r="22" ht="34" customHeight="1">
      <x:c r="A22" s="98" t="str">
        <x:v>The example gives 100 / 140 / 180.96 sales (181 displayed). The talk uses a rounded 180 upside. These are illustrative assumptions.</x:v>
      </x:c>
      <x:c r="B22" s="98"/>
      <x:c r="C22" s="98"/>
      <x:c r="D22" s="98"/>
      <x:c r="E22" s="98"/>
      <x:c r="F22" s="98"/>
    </x:row>
    <x:row r="23" ht="34" customHeight="1">
      <x:c r="A23" s="98" t="str">
        <x:v>Save a dated original copy before changing a forecast. Review snapshots are manual values, not automatic locks.</x:v>
      </x:c>
      <x:c r="B23" s="98"/>
      <x:c r="C23" s="98"/>
      <x:c r="D23" s="98"/>
      <x:c r="E23" s="98"/>
      <x:c r="F23" s="98"/>
    </x:row>
    <x:row r="24" ht="28" customHeight="1">
      <x:c r="A24" s="98"/>
      <x:c r="B24" s="98"/>
      <x:c r="C24" s="98"/>
      <x:c r="D24" s="98"/>
      <x:c r="E24" s="98"/>
      <x:c r="F24" s="98"/>
    </x:row>
    <x:row r="25" ht="36" customHeight="1">
      <x:c r="A25" s="101" t="str">
        <x:v>Resource</x:v>
      </x:c>
      <x:c r="B25" s="101" t="str">
        <x:v>URL (copy to browser)</x:v>
      </x:c>
      <x:c r="C25" s="98"/>
      <x:c r="D25" s="98"/>
      <x:c r="E25" s="98"/>
      <x:c r="F25" s="98"/>
    </x:row>
    <x:row r="26" ht="28" customHeight="1">
      <x:c r="A26" s="98" t="str">
        <x:v>Range Model, slides and downloads</x:v>
      </x:c>
      <x:c r="B26" s="104" t="str">
        <x:v>https://brokeninternetclub.com/range-model</x:v>
      </x:c>
      <x:c r="C26" s="104"/>
      <x:c r="D26" s="104"/>
      <x:c r="E26" s="104"/>
      <x:c r="F26" s="104"/>
    </x:row>
    <x:row r="27" ht="28" customHeight="1">
      <x:c r="A27" s="98" t="str">
        <x:v>Group planner</x:v>
      </x:c>
      <x:c r="B27" s="104" t="str">
        <x:v>https://brokeninternetclub.com/forecast-group-planner</x:v>
      </x:c>
      <x:c r="C27" s="104"/>
      <x:c r="D27" s="104"/>
      <x:c r="E27" s="104"/>
      <x:c r="F27" s="104"/>
    </x:row>
    <x:row r="28" ht="28" customHeight="1">
      <x:c r="A28" s="98" t="str">
        <x:v>Baseline backtest</x:v>
      </x:c>
      <x:c r="B28" s="104" t="str">
        <x:v>https://brokeninternetclub.com/backtest-the-baseline</x:v>
      </x:c>
      <x:c r="C28" s="104"/>
      <x:c r="D28" s="104"/>
      <x:c r="E28" s="104"/>
      <x:c r="F28" s="104"/>
    </x:row>
    <x:row r="29" ht="28" customHeight="1">
      <x:c r="A29" s="98" t="str">
        <x:v>Evidence builder</x:v>
      </x:c>
      <x:c r="B29" s="104" t="str">
        <x:v>https://brokeninternetclub.com/evidence-assumption-builder</x:v>
      </x:c>
      <x:c r="C29" s="104"/>
      <x:c r="D29" s="104"/>
      <x:c r="E29" s="104"/>
      <x:c r="F29" s="104"/>
    </x:row>
    <x:row r="30" ht="28" customHeight="1">
      <x:c r="A30" s="98" t="str">
        <x:v>Sensitivity Lab</x:v>
      </x:c>
      <x:c r="B30" s="104" t="str">
        <x:v>https://brokeninternetclub.com/sensitivity-lab</x:v>
      </x:c>
      <x:c r="C30" s="104"/>
      <x:c r="D30" s="104"/>
      <x:c r="E30" s="104"/>
      <x:c r="F30" s="104"/>
    </x:row>
    <x:row r="31" ht="28" customHeight="1">
      <x:c r="A31" s="98" t="str">
        <x:v>Delivery Reality Check</x:v>
      </x:c>
      <x:c r="B31" s="104" t="str">
        <x:v>https://brokeninternetclub.com/delivery-reality-check</x:v>
      </x:c>
      <x:c r="C31" s="104"/>
      <x:c r="D31" s="104"/>
      <x:c r="E31" s="104"/>
      <x:c r="F31" s="104"/>
    </x:row>
    <x:row r="32" ht="28" customHeight="1">
      <x:c r="A32" s="98" t="str">
        <x:v>Forecast Review Lab</x:v>
      </x:c>
      <x:c r="B32" s="104" t="str">
        <x:v>https://brokeninternetclub.com/forecast-review-lab</x:v>
      </x:c>
      <x:c r="C32" s="104"/>
      <x:c r="D32" s="104"/>
      <x:c r="E32" s="104"/>
      <x:c r="F32" s="104"/>
    </x:row>
    <x:row r="33" ht="28" customHeight="1">
      <x:c r="A33" s="98" t="str">
        <x:v>Field Guide</x:v>
      </x:c>
      <x:c r="B33" s="104" t="str">
        <x:v>https://brokeninternetclub.com/forecasting-field-guide</x:v>
      </x:c>
      <x:c r="C33" s="104"/>
      <x:c r="D33" s="104"/>
      <x:c r="E33" s="104"/>
      <x:c r="F33" s="104"/>
    </x:row>
    <x:row r="34" ht="28" customHeight="1">
      <x:c r="A34" s="98"/>
      <x:c r="B34" s="98"/>
      <x:c r="C34" s="98"/>
      <x:c r="D34" s="98"/>
      <x:c r="E34" s="98"/>
      <x:c r="F34" s="98"/>
    </x:row>
    <x:row r="35" ht="28" customHeight="1">
      <x:c r="A35" s="98"/>
      <x:c r="B35" s="98"/>
      <x:c r="C35" s="98"/>
      <x:c r="D35" s="98"/>
      <x:c r="E35" s="98"/>
      <x:c r="F35" s="98"/>
    </x:row>
    <x:row r="36" ht="28" customHeight="1">
      <x:c r="A36" s="98"/>
      <x:c r="B36" s="98"/>
      <x:c r="C36" s="98"/>
      <x:c r="D36" s="98"/>
      <x:c r="E36" s="98"/>
      <x:c r="F36" s="98"/>
    </x:row>
    <x:row r="37" ht="28" customHeight="1">
      <x:c r="A37" s="98"/>
      <x:c r="B37" s="98"/>
      <x:c r="C37" s="98"/>
      <x:c r="D37" s="98"/>
      <x:c r="E37" s="98"/>
      <x:c r="F37" s="98"/>
    </x:row>
  </x:sheetData>
  <x:mergeCells>
    <x:mergeCell ref="A1:F1"/>
    <x:mergeCell ref="A2:F2"/>
    <x:mergeCell ref="A20:F20"/>
    <x:mergeCell ref="A21:F21"/>
    <x:mergeCell ref="A22:F22"/>
    <x:mergeCell ref="A23:F23"/>
    <x:mergeCell ref="B26:F26"/>
    <x:mergeCell ref="B27:F27"/>
    <x:mergeCell ref="B28:F28"/>
    <x:mergeCell ref="B29:F29"/>
    <x:mergeCell ref="B30:F30"/>
    <x:mergeCell ref="B31:F31"/>
    <x:mergeCell ref="B32:F32"/>
    <x:mergeCell ref="B33:F33"/>
  </x:mergeCells>
  <x:conditionalFormatting sqref="A1:F37">
    <x:cfRule type="containsText" dxfId="0" priority="1" operator="containsText" text="n.a.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1717"/>
  </x:sheetPr>
  <x:sheetViews>
    <x:sheetView showGridLines="0" workbookViewId="0"/>
  </x:sheetViews>
  <x:sheetFormatPr defaultRowHeight="15"/>
  <x:cols>
    <x:col min="1" max="1" width="38" hidden="0" customWidth="1"/>
    <x:col min="2" max="2" width="20" hidden="0" customWidth="1"/>
    <x:col min="3" max="3" width="22" hidden="0" customWidth="1"/>
    <x:col min="4" max="4" width="20" hidden="0" customWidth="1"/>
    <x:col min="5" max="5" width="64" hidden="0" customWidth="1"/>
    <x:col min="6" max="6" width="13.890000343322754" hidden="0" customWidth="1"/>
    <x:col min="7" max="7" width="17.219999313354492" hidden="0" customWidth="1"/>
    <x:col min="8" max="8" width="18.329999923706055" hidden="0" customWidth="1"/>
  </x:cols>
  <x:sheetData>
    <x:row r="1" ht="38" customHeight="1">
      <x:c r="A1" s="100" t="str">
        <x:v>FORECAST</x:v>
      </x:c>
      <x:c r="B1" s="100"/>
      <x:c r="C1" s="100"/>
      <x:c r="D1" s="100"/>
      <x:c r="E1" s="100"/>
      <x:c r="F1"/>
      <x:c r="G1"/>
      <x:c r="H1"/>
    </x:row>
    <x:row r="2" ht="44" customHeight="1">
      <x:c r="A2" s="98" t="str">
        <x:v>Low, Best-supported and Upside are coherent assumption sets for the same window. Best-supported is not a promise.</x:v>
      </x:c>
      <x:c r="B2" s="98"/>
      <x:c r="C2" s="98"/>
      <x:c r="D2" s="98"/>
      <x:c r="E2" s="98"/>
      <x:c r="F2"/>
      <x:c r="G2"/>
      <x:c r="H2"/>
    </x:row>
    <x:row r="3" ht="28" customHeight="1">
      <x:c r="A3" s="98"/>
      <x:c r="B3" s="98"/>
      <x:c r="C3" s="98"/>
      <x:c r="D3" s="98"/>
      <x:c r="E3" s="98"/>
    </x:row>
    <x:row r="4" ht="28" customHeight="1">
      <x:c r="A4" s="98"/>
      <x:c r="B4" s="98"/>
      <x:c r="C4" s="98"/>
      <x:c r="D4" s="98"/>
      <x:c r="E4" s="98"/>
      <x:c r="F4"/>
      <x:c r="G4"/>
      <x:c r="H4"/>
    </x:row>
    <x:row r="5" ht="36" customHeight="1">
      <x:c r="A5" s="101" t="str">
        <x:v>Driver / result</x:v>
      </x:c>
      <x:c r="B5" s="101" t="str">
        <x:v>Low</x:v>
      </x:c>
      <x:c r="C5" s="101" t="str">
        <x:v>Best-supported</x:v>
      </x:c>
      <x:c r="D5" s="101" t="str">
        <x:v>Upside</x:v>
      </x:c>
      <x:c r="E5" s="101" t="str">
        <x:v>Meaning</x:v>
      </x:c>
    </x:row>
    <x:row r="6" ht="46" customHeight="1">
      <x:c r="A6" s="98" t="str">
        <x:v>Additional addressable opportunity</x:v>
      </x:c>
      <x:c r="B6" s="113" t="n">
        <x:v>500000</x:v>
      </x:c>
      <x:c r="C6" s="113" t="n">
        <x:v>500000</x:v>
      </x:c>
      <x:c r="D6" s="113" t="n">
        <x:v>500000</x:v>
      </x:c>
      <x:c r="E6" s="98" t="str">
        <x:v>Excludes the no-work baseline. Use a deduplicated opportunity estimate.</x:v>
      </x:c>
      <x:c r="F6"/>
      <x:c r="G6"/>
    </x:row>
    <x:row r="7" ht="46" customHeight="1">
      <x:c r="A7" s="98" t="str">
        <x:v>Attainable visibility share</x:v>
      </x:c>
      <x:c r="B7" s="105" t="n">
        <x:v>0.16</x:v>
      </x:c>
      <x:c r="C7" s="105" t="n">
        <x:v>0.2</x:v>
      </x:c>
      <x:c r="D7" s="105" t="n">
        <x:v>0.24</x:v>
      </x:c>
      <x:c r="E7" s="98" t="str">
        <x:v>Share of the additional opportunity expected to become impressions.</x:v>
      </x:c>
      <x:c r="F7"/>
      <x:c r="G7"/>
    </x:row>
    <x:row r="8" ht="46" customHeight="1">
      <x:c r="A8" s="98" t="str">
        <x:v>Additional impressions</x:v>
      </x:c>
      <x:c r="B8" s="114" t="n">
        <x:f>IF(AND(ISNUMBER(B6),B6&gt;=0,ISNUMBER(B7),B7&gt;=0,B7&lt;=1),B6*B7,"n.a.")</x:f>
        <x:v>80000</x:v>
      </x:c>
      <x:c r="C8" s="114" t="n">
        <x:f>IF(AND(ISNUMBER(C6),C6&gt;=0,ISNUMBER(C7),C7&gt;=0,C7&lt;=1),C6*C7,"n.a.")</x:f>
        <x:v>100000</x:v>
      </x:c>
      <x:c r="D8" s="114" t="n">
        <x:f>IF(AND(ISNUMBER(D6),D6&gt;=0,ISNUMBER(D7),D7&gt;=0,D7&lt;=1),D6*D7,"n.a.")</x:f>
        <x:v>120000</x:v>
      </x:c>
      <x:c r="E8" s="98" t="str">
        <x:v>Opportunity × visibility. If impressions are already estimated, enter them above and use 100% share.</x:v>
      </x:c>
      <x:c r="F8"/>
      <x:c r="G8"/>
    </x:row>
    <x:row r="9" ht="46" customHeight="1">
      <x:c r="A9" s="98" t="str">
        <x:v>CTR</x:v>
      </x:c>
      <x:c r="B9" s="105" t="n">
        <x:v>0.05</x:v>
      </x:c>
      <x:c r="C9" s="105" t="n">
        <x:v>0.05</x:v>
      </x:c>
      <x:c r="D9" s="105" t="n">
        <x:v>0.052</x:v>
      </x:c>
      <x:c r="E9" s="98" t="str">
        <x:v>Clicks divided by impressions for the same cohort.</x:v>
      </x:c>
      <x:c r="F9"/>
      <x:c r="G9"/>
    </x:row>
    <x:row r="10" ht="46" customHeight="1">
      <x:c r="A10" s="98" t="str">
        <x:v>Sales conversion</x:v>
      </x:c>
      <x:c r="B10" s="105" t="n">
        <x:v>0.025</x:v>
      </x:c>
      <x:c r="C10" s="105" t="n">
        <x:v>0.028</x:v>
      </x:c>
      <x:c r="D10" s="105" t="n">
        <x:v>0.029</x:v>
      </x:c>
      <x:c r="E10" s="98" t="str">
        <x:v>Sales per click; reconcile sessions if analytics uses a different denominator.</x:v>
      </x:c>
      <x:c r="F10"/>
      <x:c r="G10"/>
    </x:row>
    <x:row r="11" ht="46" customHeight="1">
      <x:c r="A11" s="98" t="str">
        <x:v>Delivery factor</x:v>
      </x:c>
      <x:c r="B11" s="106" t="n">
        <x:f>IF(ISNUMBER('Delivery'!C7),'Delivery'!C7,"n.a.")</x:f>
        <x:v>1</x:v>
      </x:c>
      <x:c r="C11" s="106" t="n">
        <x:f>IF(ISNUMBER('Delivery'!C7),'Delivery'!C7,"n.a.")</x:f>
        <x:v>1</x:v>
      </x:c>
      <x:c r="D11" s="106" t="n">
        <x:f>IF(ISNUMBER('Delivery'!C7),'Delivery'!C7,"n.a.")</x:f>
        <x:v>1</x:v>
      </x:c>
      <x:c r="E11" s="98" t="str">
        <x:v>Shared planned factor from Delivery. Use 100% if timing is already in impressions.</x:v>
      </x:c>
    </x:row>
    <x:row r="12" ht="46" customHeight="1">
      <x:c r="A12" s="98" t="str">
        <x:v>Additional clicks</x:v>
      </x:c>
      <x:c r="B12" s="109" t="n">
        <x:f>IF(AND(ISNUMBER(B8),B8&gt;=0,ISNUMBER(B9),B9&gt;=0,B9&lt;=1),B8*B9,"n.a.")</x:f>
        <x:v>4000</x:v>
      </x:c>
      <x:c r="C12" s="109" t="n">
        <x:f>IF(AND(ISNUMBER(C8),C8&gt;=0,ISNUMBER(C9),C9&gt;=0,C9&lt;=1),C8*C9,"n.a.")</x:f>
        <x:v>5000</x:v>
      </x:c>
      <x:c r="D12" s="109" t="n">
        <x:f>IF(AND(ISNUMBER(D8),D8&gt;=0,ISNUMBER(D9),D9&gt;=0,D9&lt;=1),D8*D9,"n.a.")</x:f>
        <x:v>6240</x:v>
      </x:c>
      <x:c r="E12" s="98" t="str">
        <x:v>Before delivery factor.</x:v>
      </x:c>
    </x:row>
    <x:row r="13" ht="46" customHeight="1">
      <x:c r="A13" s="98" t="str">
        <x:v>Additional sales</x:v>
      </x:c>
      <x:c r="B13" s="109" t="n">
        <x:f>IF(AND(ISNUMBER(B12),B12&gt;=0,ISNUMBER(B10),B10&gt;=0,ISNUMBER(B11),B11&gt;=0,B10&lt;=1,B11&lt;=1),B12*B10*B11,"n.a.")</x:f>
        <x:v>100</x:v>
      </x:c>
      <x:c r="C13" s="109" t="n">
        <x:f>IF(AND(ISNUMBER(C12),C12&gt;=0,ISNUMBER(C10),C10&gt;=0,ISNUMBER(C11),C11&gt;=0,C10&lt;=1,C11&lt;=1),C12*C10*C11,"n.a.")</x:f>
        <x:v>140</x:v>
      </x:c>
      <x:c r="D13" s="109" t="n">
        <x:f>IF(AND(ISNUMBER(D12),D12&gt;=0,ISNUMBER(D10),D10&gt;=0,ISNUMBER(D11),D11&gt;=0,D10&lt;=1,D11&lt;=1),D12*D10*D11,"n.a.")</x:f>
        <x:v>180.96</x:v>
      </x:c>
      <x:c r="E13" s="98" t="str">
        <x:v>Unrounded expected sales retained in calculations.</x:v>
      </x:c>
    </x:row>
    <x:row r="14" ht="46" customHeight="1">
      <x:c r="A14" s="98" t="str">
        <x:v>Additional contribution (£)</x:v>
      </x:c>
      <x:c r="B14" s="110" t="n">
        <x:f>IF(AND(ISNUMBER(B13),B13&gt;=0,ISNUMBER($B$23),$B$23&gt;=0),B13*$B$23,"n.a.")</x:f>
        <x:v>6000</x:v>
      </x:c>
      <x:c r="C14" s="110" t="n">
        <x:f>IF(AND(ISNUMBER(C13),C13&gt;=0,ISNUMBER($B$23),$B$23&gt;=0),C13*$B$23,"n.a.")</x:f>
        <x:v>8400</x:v>
      </x:c>
      <x:c r="D14" s="110" t="n">
        <x:f>IF(AND(ISNUMBER(D13),D13&gt;=0,ISNUMBER($B$23),$B$23&gt;=0),D13*$B$23,"n.a.")</x:f>
        <x:v>10857.6</x:v>
      </x:c>
      <x:c r="E14" s="98" t="str">
        <x:v>Additional sales × contribution per sale.</x:v>
      </x:c>
    </x:row>
    <x:row r="15" ht="46" customHeight="1">
      <x:c r="A15" s="98" t="str">
        <x:v>After project cost (£)</x:v>
      </x:c>
      <x:c r="B15" s="110" t="n">
        <x:f>IF(AND(ISNUMBER(B14),ISNUMBER($B$22),$B$22&gt;=0),B14-$B$22,"n.a.")</x:f>
        <x:v>-2000</x:v>
      </x:c>
      <x:c r="C15" s="110" t="n">
        <x:f>IF(AND(ISNUMBER(C14),ISNUMBER($B$22),$B$22&gt;=0),C14-$B$22,"n.a.")</x:f>
        <x:v>400</x:v>
      </x:c>
      <x:c r="D15" s="110" t="n">
        <x:f>IF(AND(ISNUMBER(D14),ISNUMBER($B$22),$B$22&gt;=0),D14-$B$22,"n.a.")</x:f>
        <x:v>2857.6000000000004</x:v>
      </x:c>
      <x:c r="E15" s="98" t="str">
        <x:v>Contribution less project cost. This is not revenue.</x:v>
      </x:c>
      <x:c r="F15"/>
      <x:c r="G15"/>
      <x:c r="H15"/>
    </x:row>
    <x:row r="16" ht="46" customHeight="1">
      <x:c r="A16" s="98" t="str">
        <x:v>Combined sales</x:v>
      </x:c>
      <x:c r="B16" s="109" t="n">
        <x:f>IF(AND(ISNUMBER(B13),ISNUMBER('Baseline'!B10)),B13+'Baseline'!B10,"n.a.")</x:f>
        <x:v>520</x:v>
      </x:c>
      <x:c r="C16" s="109" t="n">
        <x:f>IF(AND(ISNUMBER(C13),ISNUMBER('Baseline'!B10)),C13+'Baseline'!B10,"n.a.")</x:f>
        <x:v>560</x:v>
      </x:c>
      <x:c r="D16" s="109" t="n">
        <x:f>IF(AND(ISNUMBER(D13),ISNUMBER('Baseline'!B10)),D13+'Baseline'!B10,"n.a.")</x:f>
        <x:v>600.96</x:v>
      </x:c>
      <x:c r="E16" s="98" t="str">
        <x:v>No-work sales plus additional sales.</x:v>
      </x:c>
    </x:row>
    <x:row r="17" ht="46" customHeight="1">
      <x:c r="A17" s="98" t="str">
        <x:v>Scenario assumptions</x:v>
      </x:c>
      <x:c r="B17" s="98" t="str">
        <x:f>IF(ISNUMBER(B13),"Review evidence","Missing / invalid input")</x:f>
        <x:v>Review evidence</x:v>
      </x:c>
      <x:c r="C17" s="98" t="str">
        <x:f>IF(ISNUMBER(C13),"Review evidence","Missing / invalid input")</x:f>
        <x:v>Review evidence</x:v>
      </x:c>
      <x:c r="D17" s="98" t="str">
        <x:f>IF(ISNUMBER(D13),"Review evidence","Missing / invalid input")</x:f>
        <x:v>Review evidence</x:v>
      </x:c>
      <x:c r="E17" s="98" t="str">
        <x:v>A valid range still needs evidence and coherent assumptions.</x:v>
      </x:c>
      <x:c r="F17"/>
      <x:c r="G17"/>
      <x:c r="H17"/>
    </x:row>
    <x:row r="18" ht="28" customHeight="1">
      <x:c r="A18" s="98"/>
      <x:c r="B18" s="98"/>
      <x:c r="C18" s="98"/>
      <x:c r="D18" s="98"/>
      <x:c r="E18" s="98"/>
      <x:c r="F18"/>
      <x:c r="G18"/>
      <x:c r="H18"/>
    </x:row>
    <x:row r="19" ht="28" customHeight="1">
      <x:c r="A19" s="98"/>
      <x:c r="B19" s="98"/>
      <x:c r="C19" s="98"/>
      <x:c r="D19" s="98"/>
      <x:c r="E19" s="98"/>
      <x:c r="F19"/>
      <x:c r="G19"/>
      <x:c r="H19"/>
    </x:row>
    <x:row r="20" ht="36" customHeight="1">
      <x:c r="A20" s="101" t="str">
        <x:v>Decision inputs</x:v>
      </x:c>
      <x:c r="B20" s="101" t="str">
        <x:v>Value</x:v>
      </x:c>
      <x:c r="C20" s="101" t="str">
        <x:v>Decision results</x:v>
      </x:c>
      <x:c r="D20" s="101" t="str">
        <x:v>Value</x:v>
      </x:c>
      <x:c r="E20" s="101" t="str">
        <x:v>Interpretation</x:v>
      </x:c>
      <x:c r="F20"/>
      <x:c r="G20"/>
      <x:c r="H20"/>
    </x:row>
    <x:row r="21" ht="28" customHeight="1">
      <x:c r="A21" s="98"/>
      <x:c r="B21" s="98"/>
      <x:c r="C21" s="98"/>
      <x:c r="D21" s="98"/>
      <x:c r="E21" s="98"/>
      <x:c r="F21"/>
      <x:c r="G21"/>
      <x:c r="H21"/>
    </x:row>
    <x:row r="22" ht="46" customHeight="1">
      <x:c r="A22" s="98" t="str">
        <x:v>Project cost (£)</x:v>
      </x:c>
      <x:c r="B22" s="111" t="n">
        <x:v>8000</x:v>
      </x:c>
      <x:c r="C22" s="98" t="str">
        <x:v>Practical break-even</x:v>
      </x:c>
      <x:c r="D22" s="112" t="n">
        <x:f>IF(AND(ISNUMBER(B22),B22&gt;=0,ISNUMBER(B23),B23&gt;0),ROUNDUP(B22/B23,0),"n.a.")</x:f>
        <x:v>134</x:v>
      </x:c>
      <x:c r="E22" s="98" t="str">
        <x:v>Whole sales needed to recover the cost.</x:v>
      </x:c>
      <x:c r="F22"/>
      <x:c r="G22"/>
      <x:c r="H22"/>
    </x:row>
    <x:row r="23" ht="46" customHeight="1">
      <x:c r="A23" s="98" t="str">
        <x:v>Contribution per sale (£)</x:v>
      </x:c>
      <x:c r="B23" s="111" t="n">
        <x:v>60</x:v>
      </x:c>
      <x:c r="C23" s="98" t="str">
        <x:v>Gap to target</x:v>
      </x:c>
      <x:c r="D23" s="109" t="n">
        <x:f>IF(AND(ISNUMBER(B24),ISNUMBER(C13)),B24-C13,"n.a.")</x:f>
        <x:v>110</x:v>
      </x:c>
      <x:c r="E23" s="98" t="str">
        <x:v>Positive = shortfall; negative = exceeds target.</x:v>
      </x:c>
    </x:row>
    <x:row r="24" ht="46" customHeight="1">
      <x:c r="A24" s="98" t="str">
        <x:v>Target additional sales</x:v>
      </x:c>
      <x:c r="B24" s="102" t="n">
        <x:v>250</x:v>
      </x:c>
      <x:c r="C24" s="98" t="str">
        <x:v>Headroom vs break-even</x:v>
      </x:c>
      <x:c r="D24" s="109" t="n">
        <x:f>IF(AND(ISNUMBER(C13),ISNUMBER(D22)),C13-D22,"n.a.")</x:f>
        <x:v>6</x:v>
      </x:c>
      <x:c r="E24" s="98" t="str">
        <x:v>Expected sales less the whole-sale threshold.</x:v>
      </x:c>
    </x:row>
    <x:row r="25" ht="46" customHeight="1">
      <x:c r="A25" s="98" t="str">
        <x:v>Sensitivity CTR</x:v>
      </x:c>
      <x:c r="B25" s="105" t="n">
        <x:v>0.0457</x:v>
      </x:c>
      <x:c r="C25" s="98" t="str">
        <x:v>Sales at sensitivity CTR</x:v>
      </x:c>
      <x:c r="D25" s="109" t="n">
        <x:f>IF(AND(ISNUMBER(C8),C8&gt;=0,ISNUMBER(B25),B25&gt;=0,ISNUMBER(C10),C10&gt;=0,ISNUMBER(C11),C11&gt;=0,B25&lt;=1,C10&lt;=1,C11&lt;=1),C8*B25*C10*C11,"n.a.")</x:f>
        <x:v>127.96000000000001</x:v>
      </x:c>
      <x:c r="E25" s="98" t="str">
        <x:v>Changes CTR only, keeping the best-supported inputs and delivery factor.</x:v>
      </x:c>
    </x:row>
    <x:row r="26" ht="46" customHeight="1">
      <x:c r="A26" s="98" t="str">
        <x:v>Model currency</x:v>
      </x:c>
      <x:c r="B26" s="98" t="str">
        <x:v>GBP</x:v>
      </x:c>
      <x:c r="C26" s="98" t="str">
        <x:v>Sensitivity contribution</x:v>
      </x:c>
      <x:c r="D26" s="110" t="n">
        <x:f>IF(AND(ISNUMBER(D25),ISNUMBER(B23),B23&gt;=0,ISNUMBER(B22),B22&gt;=0),D25*B23-B22,"n.a.")</x:f>
        <x:v>-322.39999999999964</x:v>
      </x:c>
      <x:c r="E26" s="98" t="str">
        <x:v>After project cost.</x:v>
      </x:c>
    </x:row>
    <x:row r="27" ht="46" customHeight="1">
      <x:c r="A27" s="98" t="str">
        <x:v>Decision / next step</x:v>
      </x:c>
      <x:c r="B27" s="102" t="str">
        <x:v>Review before funding</x:v>
      </x:c>
      <x:c r="C27" s="98" t="str">
        <x:v>Funding test</x:v>
      </x:c>
      <x:c r="D27" s="98" t="str">
        <x:f>IF(AND(ISNUMBER(C13),ISNUMBER(D22)),IF(C13&gt;=D22,"At / above threshold","Below threshold"),"Check inputs")</x:f>
        <x:v>At / above threshold</x:v>
      </x:c>
      <x:c r="E27" s="98" t="str">
        <x:v>A threshold is one input to the decision, not a promise.</x:v>
      </x:c>
    </x:row>
    <x:row r="28" ht="28" customHeight="1">
      <x:c r="A28" s="98"/>
      <x:c r="B28" s="98"/>
      <x:c r="C28" s="98"/>
      <x:c r="D28" s="98"/>
      <x:c r="E28" s="98"/>
    </x:row>
    <x:row r="29" ht="28" customHeight="1">
      <x:c r="A29" s="98"/>
      <x:c r="B29" s="98"/>
      <x:c r="C29" s="98"/>
      <x:c r="D29" s="98"/>
      <x:c r="E29" s="98"/>
    </x:row>
    <x:row r="30" ht="34" customHeight="1">
      <x:c r="A30" s="98" t="str">
        <x:v>Keep Low ≤ Best-supported ≤ Upside. Do not force this by choosing outputs first; revise the assumptions and their evidence.</x:v>
      </x:c>
      <x:c r="B30" s="98"/>
      <x:c r="C30" s="98"/>
      <x:c r="D30" s="98"/>
      <x:c r="E30" s="98"/>
    </x:row>
    <x:row r="31" ht="28" customHeight="1">
      <x:c r="A31" s="98"/>
      <x:c r="B31" s="98" t="str">
        <x:f>IF(COUNT(B13:D13)=3,IF(AND(B13&lt;=C13,C13&lt;=D13),"Order holds","Review case order"),"Check inputs")</x:f>
        <x:v>Order holds</x:v>
      </x:c>
      <x:c r="C31" s="98"/>
      <x:c r="D31" s="98"/>
      <x:c r="E31" s="98"/>
    </x:row>
    <x:row r="32" ht="28" customHeight="1">
      <x:c r="A32" s="98"/>
      <x:c r="B32" s="98"/>
      <x:c r="C32" s="98"/>
      <x:c r="D32" s="98"/>
      <x:c r="E32" s="98"/>
    </x:row>
    <x:row r="33" ht="34" customHeight="1">
      <x:c r="A33" s="98" t="str">
        <x:v>Visibility, CTR and conversion can vary independently. Use Evidence to explain every case, including delivery.</x:v>
      </x:c>
      <x:c r="B33" s="98"/>
      <x:c r="C33" s="98"/>
      <x:c r="D33" s="98"/>
      <x:c r="E33" s="98"/>
    </x:row>
    <x:row r="34" ht="34" customHeight="1">
      <x:c r="A34" s="98" t="str">
        <x:v>The sheet supports one click-driven sales group. Leads need a separate lead-to-sale bridge before applying sales contribution.</x:v>
      </x:c>
      <x:c r="B34" s="98"/>
      <x:c r="C34" s="98"/>
      <x:c r="D34" s="98"/>
      <x:c r="E34" s="98"/>
    </x:row>
    <x:row r="35" ht="28" customHeight="1">
      <x:c r="A35" s="98"/>
      <x:c r="B35" s="98"/>
      <x:c r="C35" s="98"/>
      <x:c r="D35" s="98"/>
      <x:c r="E35" s="98"/>
    </x:row>
    <x:row r="36" ht="28" customHeight="1">
      <x:c r="A36" s="98"/>
      <x:c r="B36" s="98"/>
      <x:c r="C36" s="98"/>
      <x:c r="D36" s="98"/>
      <x:c r="E36" s="98"/>
    </x:row>
    <x:row r="37" ht="28" customHeight="1">
      <x:c r="A37" s="98"/>
      <x:c r="B37" s="98"/>
      <x:c r="C37" s="98"/>
      <x:c r="D37" s="98"/>
      <x:c r="E37" s="98"/>
    </x:row>
    <x:row r="38" ht="28" customHeight="1">
      <x:c r="A38" s="98"/>
      <x:c r="B38" s="98"/>
      <x:c r="C38" s="98"/>
      <x:c r="D38" s="98"/>
      <x:c r="E38" s="98"/>
    </x:row>
    <x:row r="39" ht="28" customHeight="1">
      <x:c r="A39" s="98"/>
      <x:c r="B39" s="98"/>
      <x:c r="C39" s="98"/>
      <x:c r="D39" s="98"/>
      <x:c r="E39" s="98"/>
    </x:row>
  </x:sheetData>
  <x:mergeCells>
    <x:mergeCell ref="A1:E1"/>
    <x:mergeCell ref="A2:E2"/>
    <x:mergeCell ref="A30:E30"/>
    <x:mergeCell ref="A33:E33"/>
    <x:mergeCell ref="A34:E34"/>
  </x:mergeCells>
  <x:conditionalFormatting sqref="A1:H39">
    <x:cfRule type="containsText" dxfId="1" priority="1" operator="containsText" text="n.a."/>
  </x:conditionalFormatting>
  <x:dataValidations count="11">
    <x:dataValidation type="decimal" operator="between" sqref="B6">
      <x:formula1>0</x:formula1>
      <x:formula2>1000000000000</x:formula2>
    </x:dataValidation>
    <x:dataValidation type="decimal" operator="between" sqref="B7">
      <x:formula1>0</x:formula1>
      <x:formula2>1</x:formula2>
    </x:dataValidation>
    <x:dataValidation type="decimal" operator="between" sqref="B9:B10">
      <x:formula1>0</x:formula1>
      <x:formula2>1</x:formula2>
    </x:dataValidation>
    <x:dataValidation type="decimal" operator="between" sqref="C6">
      <x:formula1>0</x:formula1>
      <x:formula2>1000000000000</x:formula2>
    </x:dataValidation>
    <x:dataValidation type="decimal" operator="between" sqref="C7">
      <x:formula1>0</x:formula1>
      <x:formula2>1</x:formula2>
    </x:dataValidation>
    <x:dataValidation type="decimal" operator="between" sqref="C9:C10">
      <x:formula1>0</x:formula1>
      <x:formula2>1</x:formula2>
    </x:dataValidation>
    <x:dataValidation type="decimal" operator="between" sqref="D6">
      <x:formula1>0</x:formula1>
      <x:formula2>1000000000000</x:formula2>
    </x:dataValidation>
    <x:dataValidation type="decimal" operator="between" sqref="D7">
      <x:formula1>0</x:formula1>
      <x:formula2>1</x:formula2>
    </x:dataValidation>
    <x:dataValidation type="decimal" operator="between" sqref="D9:D10">
      <x:formula1>0</x:formula1>
      <x:formula2>1</x:formula2>
    </x:dataValidation>
    <x:dataValidation type="decimal" operator="between" sqref="B22:B24">
      <x:formula1>0</x:formula1>
      <x:formula2>1000000000000</x:formula2>
    </x:dataValidation>
    <x:dataValidation type="decimal" operator="between" sqref="B25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1717"/>
  </x:sheetPr>
  <x:sheetViews>
    <x:sheetView showGridLines="0" workbookViewId="0"/>
  </x:sheetViews>
  <x:sheetFormatPr defaultRowHeight="15"/>
  <x:cols>
    <x:col min="1" max="1" width="30" hidden="0" customWidth="1"/>
    <x:col min="2" max="2" width="25" hidden="0" customWidth="1"/>
    <x:col min="3" max="3" width="37" hidden="0" customWidth="1"/>
    <x:col min="4" max="4" width="20" hidden="0" customWidth="1"/>
    <x:col min="5" max="5" width="25" hidden="0" customWidth="1"/>
    <x:col min="6" max="6" width="45" hidden="0" customWidth="1"/>
    <x:col min="7" max="7" width="21.110000610351562" hidden="0" customWidth="1"/>
  </x:cols>
  <x:sheetData>
    <x:row r="1" ht="38" customHeight="1">
      <x:c r="A1" s="100" t="str">
        <x:v>EVIDENCE</x:v>
      </x:c>
      <x:c r="B1" s="100"/>
      <x:c r="C1" s="100"/>
      <x:c r="D1" s="100"/>
      <x:c r="E1" s="100"/>
      <x:c r="F1" s="100"/>
      <x:c r="G1"/>
    </x:row>
    <x:row r="2" ht="44" customHeight="1">
      <x:c r="A2" s="98" t="str">
        <x:v>Replace fictional sources with your own observations. Strength labels do not calculate probability or narrow a range automatically.</x:v>
      </x:c>
      <x:c r="B2" s="98"/>
      <x:c r="C2" s="98"/>
      <x:c r="D2" s="98"/>
      <x:c r="E2" s="98"/>
      <x:c r="F2" s="98"/>
      <x:c r="G2"/>
    </x:row>
    <x:row r="3" ht="28" customHeight="1">
      <x:c r="A3" s="98"/>
      <x:c r="B3" s="98"/>
      <x:c r="C3" s="98"/>
      <x:c r="D3" s="98"/>
      <x:c r="E3" s="98"/>
      <x:c r="F3" s="98"/>
    </x:row>
    <x:row r="4" ht="28" customHeight="1">
      <x:c r="A4" s="98"/>
      <x:c r="B4" s="98"/>
      <x:c r="C4" s="98"/>
      <x:c r="D4" s="98"/>
      <x:c r="E4" s="98"/>
      <x:c r="F4" s="98"/>
      <x:c r="G4"/>
    </x:row>
    <x:row r="5" ht="36" customHeight="1">
      <x:c r="A5" s="101" t="str">
        <x:v>Group / driver</x:v>
      </x:c>
      <x:c r="B5" s="101" t="str">
        <x:v>Value or model cell</x:v>
      </x:c>
      <x:c r="C5" s="101" t="str">
        <x:v>Source / comparable cohort</x:v>
      </x:c>
      <x:c r="D5" s="101" t="str">
        <x:v>As-of date</x:v>
      </x:c>
      <x:c r="E5" s="101" t="str">
        <x:v>Evidence strength</x:v>
      </x:c>
      <x:c r="F5" s="101" t="str">
        <x:v>Uncertainty / next evidence</x:v>
      </x:c>
    </x:row>
    <x:row r="6" ht="48" customHeight="1">
      <x:c r="A6" s="102" t="str">
        <x:v>Road shoes: visibility</x:v>
      </x:c>
      <x:c r="B6" s="102" t="str">
        <x:v>Forecast / Inputs</x:v>
      </x:c>
      <x:c r="C6" s="102" t="str">
        <x:v>Fictional opportunity analysis</x:v>
      </x:c>
      <x:c r="D6" s="102" t="str">
        <x:v>Illustrative</x:v>
      </x:c>
      <x:c r="E6" s="102" t="str">
        <x:v>Judgement</x:v>
      </x:c>
      <x:c r="F6" s="102" t="str">
        <x:v>Check demand, overlap and achievable visibility</x:v>
      </x:c>
      <x:c r="G6"/>
    </x:row>
    <x:row r="7" ht="48" customHeight="1">
      <x:c r="A7" s="102" t="str">
        <x:v>Road shoes: CTR</x:v>
      </x:c>
      <x:c r="B7" s="102" t="str">
        <x:v>Forecast / Inputs</x:v>
      </x:c>
      <x:c r="C7" s="102" t="str">
        <x:v>Fictional comparable query cohort</x:v>
      </x:c>
      <x:c r="D7" s="102" t="str">
        <x:v>Illustrative</x:v>
      </x:c>
      <x:c r="E7" s="102" t="str">
        <x:v>Judgement</x:v>
      </x:c>
      <x:c r="F7" s="102" t="str">
        <x:v>Check device, brand and SERP feature mix</x:v>
      </x:c>
      <x:c r="G7"/>
    </x:row>
    <x:row r="8" ht="48" customHeight="1">
      <x:c r="A8" s="102" t="str">
        <x:v>Road shoes: conversion</x:v>
      </x:c>
      <x:c r="B8" s="102" t="str">
        <x:v>Forecast / Inputs</x:v>
      </x:c>
      <x:c r="C8" s="102" t="str">
        <x:v>Fictional analytics cohort</x:v>
      </x:c>
      <x:c r="D8" s="102" t="str">
        <x:v>Illustrative</x:v>
      </x:c>
      <x:c r="E8" s="102" t="str">
        <x:v>Judgement</x:v>
      </x:c>
      <x:c r="F8" s="102" t="str">
        <x:v>Check click-to-session reconciliation and sales definition</x:v>
      </x:c>
      <x:c r="G8"/>
    </x:row>
    <x:row r="9" ht="48" customHeight="1">
      <x:c r="A9" s="102" t="str">
        <x:v>Baseline</x:v>
      </x:c>
      <x:c r="B9" s="102" t="str">
        <x:v>Baseline</x:v>
      </x:c>
      <x:c r="C9" s="102" t="str">
        <x:v>Fictional no-work assumptions</x:v>
      </x:c>
      <x:c r="D9" s="102" t="str">
        <x:v>Illustrative</x:v>
      </x:c>
      <x:c r="E9" s="102" t="str">
        <x:v>Judgement</x:v>
      </x:c>
      <x:c r="F9" s="102" t="str">
        <x:v>Backtest using only evidence known before the test period</x:v>
      </x:c>
      <x:c r="G9"/>
    </x:row>
    <x:row r="10" ht="48" customHeight="1">
      <x:c r="A10" s="102" t="str">
        <x:v>Delivery</x:v>
      </x:c>
      <x:c r="B10" s="102" t="str">
        <x:v>Delivery</x:v>
      </x:c>
      <x:c r="C10" s="102" t="str">
        <x:v>Fictional implementation plan</x:v>
      </x:c>
      <x:c r="D10" s="102" t="str">
        <x:v>Illustrative</x:v>
      </x:c>
      <x:c r="E10" s="102" t="str">
        <x:v>Judgement</x:v>
      </x:c>
      <x:c r="F10" s="102" t="str">
        <x:v>Owner, launch, dependencies and benefit ramp</x:v>
      </x:c>
      <x:c r="G10"/>
    </x:row>
    <x:row r="11" ht="48" customHeight="1">
      <x:c r="A11" s="102" t="str">
        <x:v>Contribution</x:v>
      </x:c>
      <x:c r="B11" s="102" t="str">
        <x:v>Forecast / Inputs</x:v>
      </x:c>
      <x:c r="C11" s="102" t="str">
        <x:v>Fictional finance assumption</x:v>
      </x:c>
      <x:c r="D11" s="102" t="str">
        <x:v>Illustrative</x:v>
      </x:c>
      <x:c r="E11" s="102" t="str">
        <x:v>Judgement</x:v>
      </x:c>
      <x:c r="F11" s="102" t="str">
        <x:v>After variable fulfilment costs, before project cost</x:v>
      </x:c>
      <x:c r="G11"/>
    </x:row>
    <x:row r="12" ht="48" customHeight="1">
      <x:c r="A12" s="102" t="str">
        <x:v>Opportunity / demand</x:v>
      </x:c>
      <x:c r="B12" s="102" t="str"/>
      <x:c r="C12" s="102" t="str"/>
      <x:c r="D12" s="102" t="str"/>
      <x:c r="E12" s="102" t="str"/>
      <x:c r="F12" s="102" t="str"/>
    </x:row>
    <x:row r="13" ht="48" customHeight="1">
      <x:c r="A13" s="102" t="str">
        <x:v>Low / Upside rationale</x:v>
      </x:c>
      <x:c r="B13" s="102" t="str"/>
      <x:c r="C13" s="102" t="str"/>
      <x:c r="D13" s="102" t="str"/>
      <x:c r="E13" s="102" t="str"/>
      <x:c r="F13" s="102" t="str"/>
    </x:row>
    <x:row r="14" ht="28" customHeight="1">
      <x:c r="A14" s="98"/>
      <x:c r="B14" s="98"/>
      <x:c r="C14" s="98"/>
      <x:c r="D14" s="98"/>
      <x:c r="E14" s="98"/>
      <x:c r="F14" s="98"/>
      <x:c r="G14"/>
    </x:row>
    <x:row r="15" ht="34" customHeight="1">
      <x:c r="A15" s="98" t="str">
        <x:v>Record the source date, sample, exclusions and rationale for each Low / Best-supported / Upside assumption.</x:v>
      </x:c>
      <x:c r="B15" s="98"/>
      <x:c r="C15" s="98"/>
      <x:c r="D15" s="98"/>
      <x:c r="E15" s="98"/>
      <x:c r="F15" s="98"/>
    </x:row>
    <x:row r="16" ht="34" customHeight="1">
      <x:c r="A16" s="98" t="str">
        <x:v>Stronger comparable evidence can justify a tighter range. Weak evidence calls for wider assumptions and an earlier review.</x:v>
      </x:c>
      <x:c r="B16" s="98"/>
      <x:c r="C16" s="98"/>
      <x:c r="D16" s="98"/>
      <x:c r="E16" s="98"/>
      <x:c r="F16" s="98"/>
      <x:c r="G16"/>
    </x:row>
    <x:row r="17" ht="28" customHeight="1">
      <x:c r="A17" s="98"/>
      <x:c r="B17" s="98"/>
      <x:c r="C17" s="98"/>
      <x:c r="D17" s="98"/>
      <x:c r="E17" s="98"/>
      <x:c r="F17" s="98"/>
      <x:c r="G17"/>
    </x:row>
    <x:row r="18" ht="34" customHeight="1">
      <x:c r="A18" s="98" t="str">
        <x:v>Alignment: James Yorke, From Rankings to Ranges, 72-page talk PDF (3 October 2026), especially slides 21–59.</x:v>
      </x:c>
      <x:c r="B18" s="98"/>
      <x:c r="C18" s="98"/>
      <x:c r="D18" s="98"/>
      <x:c r="E18" s="98"/>
      <x:c r="F18" s="98"/>
      <x:c r="G18"/>
    </x:row>
    <x:row r="19" ht="34" customHeight="1">
      <x:c r="A19" s="98" t="str">
        <x:v>Live resources checked 6 October 2026. All populated business inputs in this workbook are fictional teaching assumptions.</x:v>
      </x:c>
      <x:c r="B19" s="98"/>
      <x:c r="C19" s="98"/>
      <x:c r="D19" s="98"/>
      <x:c r="E19" s="98"/>
      <x:c r="F19" s="98"/>
    </x:row>
    <x:row r="20" ht="28" customHeight="1">
      <x:c r="A20" s="98"/>
      <x:c r="B20" s="98"/>
      <x:c r="C20" s="98"/>
      <x:c r="D20" s="98"/>
      <x:c r="E20" s="98"/>
      <x:c r="F20" s="98"/>
    </x:row>
    <x:row r="21" ht="36" customHeight="1">
      <x:c r="A21" s="101" t="str">
        <x:v>Resource</x:v>
      </x:c>
      <x:c r="B21" s="101" t="str">
        <x:v>URL (copy to browser)</x:v>
      </x:c>
      <x:c r="C21" s="98"/>
      <x:c r="D21" s="98"/>
      <x:c r="E21" s="98"/>
      <x:c r="F21" s="98"/>
    </x:row>
    <x:row r="22" ht="28" customHeight="1">
      <x:c r="A22" s="98" t="str">
        <x:v>Range Model, slides and downloads</x:v>
      </x:c>
      <x:c r="B22" s="104" t="str">
        <x:v>https://brokeninternetclub.com/range-model</x:v>
      </x:c>
      <x:c r="C22" s="104"/>
      <x:c r="D22" s="104"/>
      <x:c r="E22" s="104"/>
      <x:c r="F22" s="104"/>
    </x:row>
    <x:row r="23" ht="28" customHeight="1">
      <x:c r="A23" s="98" t="str">
        <x:v>Group planner</x:v>
      </x:c>
      <x:c r="B23" s="104" t="str">
        <x:v>https://brokeninternetclub.com/forecast-group-planner</x:v>
      </x:c>
      <x:c r="C23" s="104"/>
      <x:c r="D23" s="104"/>
      <x:c r="E23" s="104"/>
      <x:c r="F23" s="104"/>
    </x:row>
    <x:row r="24" ht="28" customHeight="1">
      <x:c r="A24" s="98" t="str">
        <x:v>Baseline backtest</x:v>
      </x:c>
      <x:c r="B24" s="104" t="str">
        <x:v>https://brokeninternetclub.com/backtest-the-baseline</x:v>
      </x:c>
      <x:c r="C24" s="104"/>
      <x:c r="D24" s="104"/>
      <x:c r="E24" s="104"/>
      <x:c r="F24" s="104"/>
    </x:row>
    <x:row r="25" ht="28" customHeight="1">
      <x:c r="A25" s="98" t="str">
        <x:v>Evidence builder</x:v>
      </x:c>
      <x:c r="B25" s="104" t="str">
        <x:v>https://brokeninternetclub.com/evidence-assumption-builder</x:v>
      </x:c>
      <x:c r="C25" s="104"/>
      <x:c r="D25" s="104"/>
      <x:c r="E25" s="104"/>
      <x:c r="F25" s="104"/>
    </x:row>
    <x:row r="26" ht="28" customHeight="1">
      <x:c r="A26" s="98" t="str">
        <x:v>Sensitivity Lab</x:v>
      </x:c>
      <x:c r="B26" s="104" t="str">
        <x:v>https://brokeninternetclub.com/sensitivity-lab</x:v>
      </x:c>
      <x:c r="C26" s="104"/>
      <x:c r="D26" s="104"/>
      <x:c r="E26" s="104"/>
      <x:c r="F26" s="104"/>
    </x:row>
    <x:row r="27" ht="28" customHeight="1">
      <x:c r="A27" s="98" t="str">
        <x:v>Delivery Reality Check</x:v>
      </x:c>
      <x:c r="B27" s="104" t="str">
        <x:v>https://brokeninternetclub.com/delivery-reality-check</x:v>
      </x:c>
      <x:c r="C27" s="104"/>
      <x:c r="D27" s="104"/>
      <x:c r="E27" s="104"/>
      <x:c r="F27" s="104"/>
    </x:row>
    <x:row r="28" ht="28" customHeight="1">
      <x:c r="A28" s="98" t="str">
        <x:v>Forecast Review Lab</x:v>
      </x:c>
      <x:c r="B28" s="104" t="str">
        <x:v>https://brokeninternetclub.com/forecast-review-lab</x:v>
      </x:c>
      <x:c r="C28" s="104"/>
      <x:c r="D28" s="104"/>
      <x:c r="E28" s="104"/>
      <x:c r="F28" s="104"/>
    </x:row>
    <x:row r="29" ht="28" customHeight="1">
      <x:c r="A29" s="98" t="str">
        <x:v>Field Guide</x:v>
      </x:c>
      <x:c r="B29" s="104" t="str">
        <x:v>https://brokeninternetclub.com/forecasting-field-guide</x:v>
      </x:c>
      <x:c r="C29" s="104"/>
      <x:c r="D29" s="104"/>
      <x:c r="E29" s="104"/>
      <x:c r="F29" s="104"/>
    </x:row>
    <x:row r="30" ht="28" customHeight="1">
      <x:c r="A30" s="98"/>
      <x:c r="B30" s="98"/>
      <x:c r="C30" s="98"/>
      <x:c r="D30" s="98"/>
      <x:c r="E30" s="98"/>
      <x:c r="F30" s="98"/>
    </x:row>
    <x:row r="31" ht="28" customHeight="1">
      <x:c r="A31" s="98"/>
      <x:c r="B31" s="98"/>
      <x:c r="C31" s="98"/>
      <x:c r="D31" s="98"/>
      <x:c r="E31" s="98"/>
      <x:c r="F31" s="98"/>
    </x:row>
    <x:row r="32" ht="28" customHeight="1">
      <x:c r="A32" s="98"/>
      <x:c r="B32" s="98"/>
      <x:c r="C32" s="98"/>
      <x:c r="D32" s="98"/>
      <x:c r="E32" s="98"/>
      <x:c r="F32" s="98"/>
    </x:row>
    <x:row r="33" ht="28" customHeight="1">
      <x:c r="A33" s="98"/>
      <x:c r="B33" s="98"/>
      <x:c r="C33" s="98"/>
      <x:c r="D33" s="98"/>
      <x:c r="E33" s="98"/>
      <x:c r="F33" s="98"/>
    </x:row>
  </x:sheetData>
  <x:mergeCells>
    <x:mergeCell ref="A1:F1"/>
    <x:mergeCell ref="A2:F2"/>
    <x:mergeCell ref="A15:F15"/>
    <x:mergeCell ref="A16:F16"/>
    <x:mergeCell ref="A18:F18"/>
    <x:mergeCell ref="A19:F19"/>
    <x:mergeCell ref="B22:F22"/>
    <x:mergeCell ref="B23:F23"/>
    <x:mergeCell ref="B24:F24"/>
    <x:mergeCell ref="B25:F25"/>
    <x:mergeCell ref="B26:F26"/>
    <x:mergeCell ref="B27:F27"/>
    <x:mergeCell ref="B28:F28"/>
    <x:mergeCell ref="B29:F29"/>
  </x:mergeCells>
  <x:conditionalFormatting sqref="A1:G33">
    <x:cfRule type="containsText" dxfId="2" priority="1" operator="containsText" text="n.a.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71717"/>
  </x:sheetPr>
  <x:sheetViews>
    <x:sheetView showGridLines="0" workbookViewId="0"/>
  </x:sheetViews>
  <x:sheetFormatPr defaultRowHeight="15"/>
  <x:cols>
    <x:col min="1" max="1" width="28" hidden="0" customWidth="1"/>
    <x:col min="2" max="2" width="22" hidden="0" customWidth="1"/>
    <x:col min="3" max="3" width="20" hidden="0" customWidth="1"/>
    <x:col min="4" max="4" width="25" hidden="0" customWidth="1"/>
    <x:col min="5" max="5" width="25" hidden="0" customWidth="1"/>
    <x:col min="6" max="6" width="56" hidden="0" customWidth="1"/>
  </x:cols>
  <x:sheetData>
    <x:row r="1" ht="38" customHeight="1">
      <x:c r="A1" s="100" t="str">
        <x:v>DELIVERY</x:v>
      </x:c>
      <x:c r="B1" s="100"/>
      <x:c r="C1" s="100"/>
      <x:c r="D1" s="100"/>
      <x:c r="E1" s="100"/>
      <x:c r="F1" s="100"/>
    </x:row>
    <x:row r="2" ht="44" customHeight="1">
      <x:c r="A2" s="98" t="str">
        <x:v>Use an evidenced in-period factor. A date alone does not determine the benefit lost; changing a date does not change its factor automatically.</x:v>
      </x:c>
      <x:c r="B2" s="98"/>
      <x:c r="C2" s="98"/>
      <x:c r="D2" s="98"/>
      <x:c r="E2" s="98"/>
      <x:c r="F2" s="98"/>
    </x:row>
    <x:row r="3" ht="28" customHeight="1">
      <x:c r="A3" s="98"/>
      <x:c r="B3" s="98"/>
      <x:c r="C3" s="98"/>
      <x:c r="D3" s="98"/>
      <x:c r="E3" s="98"/>
      <x:c r="F3" s="98"/>
    </x:row>
    <x:row r="4" ht="28" customHeight="1">
      <x:c r="A4" s="98"/>
      <x:c r="B4" s="98"/>
      <x:c r="C4" s="98"/>
      <x:c r="D4" s="98"/>
      <x:c r="E4" s="98"/>
      <x:c r="F4" s="98"/>
    </x:row>
    <x:row r="5" ht="28" customHeight="1">
      <x:c r="A5" s="98"/>
      <x:c r="B5" s="98"/>
      <x:c r="C5" s="98"/>
      <x:c r="D5" s="98"/>
      <x:c r="E5" s="98"/>
      <x:c r="F5" s="98"/>
    </x:row>
    <x:row r="6" ht="36" customHeight="1">
      <x:c r="A6" s="101" t="str">
        <x:v>Case</x:v>
      </x:c>
      <x:c r="B6" s="101" t="str">
        <x:v>Launch date</x:v>
      </x:c>
      <x:c r="C6" s="101" t="str">
        <x:v>In-period factor</x:v>
      </x:c>
      <x:c r="D6" s="101" t="str">
        <x:v>Sales before factor</x:v>
      </x:c>
      <x:c r="E6" s="101" t="str">
        <x:v>Additional sales</x:v>
      </x:c>
      <x:c r="F6" s="101" t="str">
        <x:v>Basis / what needs to happen</x:v>
      </x:c>
    </x:row>
    <x:row r="7" ht="60" customHeight="1">
      <x:c r="A7" s="98" t="str">
        <x:v>Planned</x:v>
      </x:c>
      <x:c r="B7" s="103" t="d">
        <x:v>2027-03-01T00:00:00.000Z</x:v>
      </x:c>
      <x:c r="C7" s="105" t="n">
        <x:v>1</x:v>
      </x:c>
      <x:c r="D7" s="109" t="n">
        <x:f>IF(AND(ISNUMBER('Forecast'!C12),'Forecast'!C12&gt;=0,ISNUMBER('Forecast'!C10),'Forecast'!C10&gt;=0),'Forecast'!C12*'Forecast'!C10,"n.a.")</x:f>
        <x:v>140</x:v>
      </x:c>
      <x:c r="E7" s="109" t="n">
        <x:f>IF(AND(ISNUMBER(D7),D7&gt;=0,ISNUMBER(C7),C7&gt;=0,C7&lt;=1),D7*C7,"n.a.")</x:f>
        <x:v>140</x:v>
      </x:c>
      <x:c r="F7" s="98" t="str">
        <x:v>Fictional full on-time benefit within the forecast window.</x:v>
      </x:c>
    </x:row>
    <x:row r="8" ht="60" customHeight="1">
      <x:c r="A8" s="98" t="str">
        <x:v>Delay test</x:v>
      </x:c>
      <x:c r="B8" s="103" t="d">
        <x:v>2027-06-01T00:00:00.000Z</x:v>
      </x:c>
      <x:c r="C8" s="105" t="n">
        <x:v>0.7857142857142857</x:v>
      </x:c>
      <x:c r="D8" s="109" t="n">
        <x:f>IF(AND(ISNUMBER('Forecast'!C12),'Forecast'!C12&gt;=0,ISNUMBER('Forecast'!C10),'Forecast'!C10&gt;=0),'Forecast'!C12*'Forecast'!C10,"n.a.")</x:f>
        <x:v>140</x:v>
      </x:c>
      <x:c r="E8" s="109" t="n">
        <x:f>IF(AND(ISNUMBER(D8),D8&gt;=0,ISNUMBER(C8),C8&gt;=0,C8&lt;=1),D8*C8,"n.a.")</x:f>
        <x:v>110</x:v>
      </x:c>
      <x:c r="F8" s="98" t="str">
        <x:v>Illustrative 110 / 140 factor; not a universal three-month delay rule.</x:v>
      </x:c>
    </x:row>
    <x:row r="9" ht="28" customHeight="1">
      <x:c r="A9" s="98"/>
      <x:c r="B9" s="98"/>
      <x:c r="C9" s="98"/>
      <x:c r="D9" s="98"/>
      <x:c r="E9" s="98"/>
      <x:c r="F9" s="98"/>
    </x:row>
    <x:row r="10" ht="28" customHeight="1">
      <x:c r="A10" s="98"/>
      <x:c r="B10" s="98"/>
      <x:c r="C10" s="98"/>
      <x:c r="D10" s="98"/>
      <x:c r="E10" s="98"/>
      <x:c r="F10" s="98"/>
    </x:row>
    <x:row r="11" ht="28" customHeight="1">
      <x:c r="A11" s="98"/>
      <x:c r="B11" s="98"/>
      <x:c r="C11" s="98"/>
      <x:c r="D11" s="98"/>
      <x:c r="E11" s="98"/>
      <x:c r="F11" s="98"/>
    </x:row>
    <x:row r="12" ht="36" customHeight="1">
      <x:c r="A12" s="101" t="str">
        <x:v>Dependency</x:v>
      </x:c>
      <x:c r="B12" s="101" t="str">
        <x:v>Owner</x:v>
      </x:c>
      <x:c r="C12" s="101" t="str">
        <x:v>Needed by</x:v>
      </x:c>
      <x:c r="D12" s="101" t="str">
        <x:v>If missed</x:v>
      </x:c>
      <x:c r="E12" s="101" t="str">
        <x:v>Mitigation</x:v>
      </x:c>
      <x:c r="F12" s="101" t="str">
        <x:v>Status / next review</x:v>
      </x:c>
    </x:row>
    <x:row r="13" ht="55" customHeight="1">
      <x:c r="A13" s="102" t="str">
        <x:v>Pages and templates</x:v>
      </x:c>
      <x:c r="B13" s="102" t="str">
        <x:v>Product / engineering</x:v>
      </x:c>
      <x:c r="C13" s="103" t="d">
        <x:v>2027-03-01T00:00:00.000Z</x:v>
      </x:c>
      <x:c r="D13" s="102" t="str">
        <x:v>Benefit starts later</x:v>
      </x:c>
      <x:c r="E13" s="102" t="str">
        <x:v>Stage launch</x:v>
      </x:c>
      <x:c r="F13" s="102" t="str">
        <x:v>Confirm capacity</x:v>
      </x:c>
    </x:row>
    <x:row r="14" ht="55" customHeight="1">
      <x:c r="A14" s="102" t="str">
        <x:v>Measurement</x:v>
      </x:c>
      <x:c r="B14" s="102" t="str">
        <x:v>Analytics</x:v>
      </x:c>
      <x:c r="C14" s="103" t="d">
        <x:v>2027-03-01T00:00:00.000Z</x:v>
      </x:c>
      <x:c r="D14" s="102" t="str">
        <x:v>No comparable review</x:v>
      </x:c>
      <x:c r="E14" s="102" t="str">
        <x:v>QA tracking</x:v>
      </x:c>
      <x:c r="F14" s="102" t="str">
        <x:v>Confirm event definitions</x:v>
      </x:c>
    </x:row>
    <x:row r="15" ht="28" customHeight="1">
      <x:c r="A15" s="98"/>
      <x:c r="B15" s="98"/>
      <x:c r="C15" s="98"/>
      <x:c r="D15" s="98"/>
      <x:c r="E15" s="98"/>
      <x:c r="F15" s="98"/>
    </x:row>
    <x:row r="16" ht="28" customHeight="1">
      <x:c r="A16" s="98"/>
      <x:c r="B16" s="98"/>
      <x:c r="C16" s="98"/>
      <x:c r="D16" s="98"/>
      <x:c r="E16" s="98"/>
      <x:c r="F16" s="98"/>
    </x:row>
    <x:row r="17" ht="34" customHeight="1">
      <x:c r="A17" s="98" t="str">
        <x:v>Planned factor feeds all three Forecast cases once. The delay test is an alternative to the planned factor, not another multiplier.</x:v>
      </x:c>
      <x:c r="B17" s="98"/>
      <x:c r="C17" s="98"/>
      <x:c r="D17" s="98"/>
      <x:c r="E17" s="98"/>
      <x:c r="F17" s="98"/>
    </x:row>
    <x:row r="18" ht="34" customHeight="1">
      <x:c r="A18" s="98" t="str">
        <x:v>If the impression estimate already includes launch timing and ramp, set the planned factor to 100% to avoid reducing it twice.</x:v>
      </x:c>
      <x:c r="B18" s="98"/>
      <x:c r="C18" s="98"/>
      <x:c r="D18" s="98"/>
      <x:c r="E18" s="98"/>
      <x:c r="F18" s="98"/>
    </x:row>
    <x:row r="19" ht="34" customHeight="1">
      <x:c r="A19" s="98" t="str">
        <x:v>Keep the window fixed when testing delay. Re-estimate the factor from seasonality and ramp evidence, or use Advanced monthly weights.</x:v>
      </x:c>
      <x:c r="B19" s="98"/>
      <x:c r="C19" s="98"/>
      <x:c r="D19" s="98"/>
      <x:c r="E19" s="98"/>
      <x:c r="F19" s="98"/>
    </x:row>
    <x:row r="20" ht="28" customHeight="1">
      <x:c r="A20" s="98"/>
      <x:c r="B20" s="98"/>
      <x:c r="C20" s="98"/>
      <x:c r="D20" s="98"/>
      <x:c r="E20" s="98"/>
      <x:c r="F20" s="98"/>
    </x:row>
    <x:row r="21" ht="28" customHeight="1">
      <x:c r="A21" s="98"/>
      <x:c r="B21" s="98"/>
      <x:c r="C21" s="98"/>
      <x:c r="D21" s="98"/>
      <x:c r="E21" s="98"/>
      <x:c r="F21" s="98"/>
    </x:row>
    <x:row r="22" ht="28" customHeight="1">
      <x:c r="A22" s="98"/>
      <x:c r="B22" s="98"/>
      <x:c r="C22" s="98"/>
      <x:c r="D22" s="98"/>
      <x:c r="E22" s="98"/>
      <x:c r="F22" s="98"/>
    </x:row>
    <x:row r="23" ht="28" customHeight="1">
      <x:c r="A23" s="98"/>
      <x:c r="B23" s="98"/>
      <x:c r="C23" s="98"/>
      <x:c r="D23" s="98"/>
      <x:c r="E23" s="98"/>
      <x:c r="F23" s="98"/>
    </x:row>
    <x:row r="24" ht="28" customHeight="1">
      <x:c r="A24" s="98"/>
      <x:c r="B24" s="98"/>
      <x:c r="C24" s="98"/>
      <x:c r="D24" s="98"/>
      <x:c r="E24" s="98"/>
      <x:c r="F24" s="98"/>
    </x:row>
    <x:row r="25" ht="28" customHeight="1">
      <x:c r="A25" s="98"/>
      <x:c r="B25" s="98"/>
      <x:c r="C25" s="98"/>
      <x:c r="D25" s="98"/>
      <x:c r="E25" s="98"/>
      <x:c r="F25" s="98"/>
    </x:row>
    <x:row r="26" ht="28" customHeight="1">
      <x:c r="A26" s="98"/>
      <x:c r="B26" s="98"/>
      <x:c r="C26" s="98"/>
      <x:c r="D26" s="98"/>
      <x:c r="E26" s="98"/>
      <x:c r="F26" s="98"/>
    </x:row>
  </x:sheetData>
  <x:mergeCells>
    <x:mergeCell ref="A1:F1"/>
    <x:mergeCell ref="A2:F2"/>
    <x:mergeCell ref="A17:F17"/>
    <x:mergeCell ref="A18:F18"/>
    <x:mergeCell ref="A19:F19"/>
  </x:mergeCells>
  <x:conditionalFormatting sqref="A1:F26">
    <x:cfRule type="containsText" dxfId="3" priority="1" operator="containsText" text="n.a."/>
  </x:conditionalFormatting>
  <x:dataValidations count="1">
    <x:dataValidation type="decimal" operator="between" sqref="C7:C8">
      <x:formula1>0</x:formula1>
      <x:formula2>1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71717"/>
  </x:sheetPr>
  <x:sheetViews>
    <x:sheetView showGridLines="0" workbookViewId="0"/>
  </x:sheetViews>
  <x:sheetFormatPr defaultRowHeight="15"/>
  <x:cols>
    <x:col min="1" max="1" width="39" hidden="0" customWidth="1"/>
    <x:col min="2" max="2" width="24" hidden="0" customWidth="1"/>
    <x:col min="3" max="3" width="30" hidden="0" customWidth="1"/>
    <x:col min="4" max="4" width="62" hidden="0" customWidth="1"/>
    <x:col min="5" max="5" width="12.220000267028809" hidden="0" customWidth="1"/>
    <x:col min="6" max="6" width="26.670000076293945" hidden="0" customWidth="1"/>
    <x:col min="7" max="7" width="24.440000534057617" hidden="0" customWidth="1"/>
    <x:col min="8" max="8" width="17.780000686645508" hidden="0" customWidth="1"/>
  </x:cols>
  <x:sheetData>
    <x:row r="1" ht="38" customHeight="1">
      <x:c r="A1" s="100" t="str">
        <x:v>REVIEW</x:v>
      </x:c>
      <x:c r="B1" s="100"/>
      <x:c r="C1" s="100"/>
      <x:c r="D1" s="100"/>
      <x:c r="E1"/>
      <x:c r="F1"/>
      <x:c r="G1"/>
      <x:c r="H1"/>
    </x:row>
    <x:row r="2" ht="44" customHeight="1">
      <x:c r="A2" s="98" t="str">
        <x:v>Keep the original. Enter comparable actuals and re-estimate only the remaining period. Yellow snapshots contain the fictional example until replaced.</x:v>
      </x:c>
      <x:c r="B2" s="98"/>
      <x:c r="C2" s="98"/>
      <x:c r="D2" s="98"/>
      <x:c r="E2"/>
      <x:c r="F2"/>
      <x:c r="G2"/>
      <x:c r="H2"/>
    </x:row>
    <x:row r="3" ht="28" customHeight="1">
      <x:c r="A3" s="98"/>
      <x:c r="B3" s="98"/>
      <x:c r="C3" s="98"/>
      <x:c r="D3" s="98"/>
    </x:row>
    <x:row r="4" ht="28" customHeight="1">
      <x:c r="A4" s="98"/>
      <x:c r="B4" s="98"/>
      <x:c r="C4" s="98"/>
      <x:c r="D4" s="98"/>
      <x:c r="E4"/>
      <x:c r="F4"/>
      <x:c r="G4"/>
      <x:c r="H4"/>
    </x:row>
    <x:row r="5" ht="36" customHeight="1">
      <x:c r="A5" s="101" t="str">
        <x:v>Original record</x:v>
      </x:c>
      <x:c r="B5" s="101" t="str">
        <x:v>Saved value</x:v>
      </x:c>
      <x:c r="C5" s="101" t="str">
        <x:v>Current value to copy</x:v>
      </x:c>
      <x:c r="D5" s="101" t="str">
        <x:v>Instructions</x:v>
      </x:c>
    </x:row>
    <x:row r="6" ht="44" customHeight="1">
      <x:c r="A6" s="98" t="str">
        <x:v>Forecast created</x:v>
      </x:c>
      <x:c r="B6" s="103" t="d">
        <x:v>2026-10-06T00:00:00.000Z</x:v>
      </x:c>
      <x:c r="C6" s="98"/>
      <x:c r="D6" s="98" t="str">
        <x:v>Save a dated copy of the entire workbook when approved.</x:v>
      </x:c>
      <x:c r="E6"/>
      <x:c r="F6"/>
      <x:c r="G6"/>
      <x:c r="H6"/>
    </x:row>
    <x:row r="7" ht="44" customHeight="1">
      <x:c r="A7" s="98" t="str">
        <x:v>Original full-period additional sales</x:v>
      </x:c>
      <x:c r="B7" s="102" t="n">
        <x:v>140</x:v>
      </x:c>
      <x:c r="C7" s="98" t="n">
        <x:f>'Forecast'!C13</x:f>
        <x:v>140</x:v>
      </x:c>
      <x:c r="D7" s="98" t="str">
        <x:v>Copy current value and Paste Special &gt; Values into B7.</x:v>
      </x:c>
      <x:c r="E7"/>
      <x:c r="F7"/>
      <x:c r="G7"/>
      <x:c r="H7"/>
    </x:row>
    <x:row r="8" ht="44" customHeight="1">
      <x:c r="A8" s="98" t="str">
        <x:v>Original additional sales at checkpoint</x:v>
      </x:c>
      <x:c r="B8" s="102" t="n">
        <x:v>60</x:v>
      </x:c>
      <x:c r="C8" s="98"/>
      <x:c r="D8" s="98" t="str">
        <x:v>Enter the original ramp-based expectation for the checkpoint; not annual ÷ months.</x:v>
      </x:c>
    </x:row>
    <x:row r="9" ht="44" customHeight="1">
      <x:c r="A9" s="98" t="str">
        <x:v>Forecast starts</x:v>
      </x:c>
      <x:c r="B9" s="103" t="d">
        <x:v>2027-01-01T00:00:00.000Z</x:v>
      </x:c>
      <x:c r="C9" s="98"/>
      <x:c r="D9" s="98" t="str">
        <x:v>Snapshot dates and assumptions before making revisions.</x:v>
      </x:c>
    </x:row>
    <x:row r="10" ht="44" customHeight="1">
      <x:c r="A10" s="98" t="str">
        <x:v>Forecast ends</x:v>
      </x:c>
      <x:c r="B10" s="103" t="d">
        <x:v>2027-12-31T00:00:00.000Z</x:v>
      </x:c>
      <x:c r="C10" s="98"/>
      <x:c r="D10" s="98"/>
    </x:row>
    <x:row r="11" ht="44" customHeight="1">
      <x:c r="A11" s="98" t="str">
        <x:v>Checkpoint date</x:v>
      </x:c>
      <x:c r="B11" s="103" t="d">
        <x:v>2027-06-30T00:00:00.000Z</x:v>
      </x:c>
      <x:c r="C11" s="98"/>
      <x:c r="D11" s="98"/>
      <x:c r="E11"/>
      <x:c r="F11"/>
      <x:c r="G11"/>
      <x:c r="H11"/>
    </x:row>
    <x:row r="12" ht="44" customHeight="1">
      <x:c r="A12" s="98" t="str">
        <x:v>Original break-even sales</x:v>
      </x:c>
      <x:c r="B12" s="102" t="n">
        <x:v>134</x:v>
      </x:c>
      <x:c r="C12" s="98" t="n">
        <x:f>'Forecast'!D22</x:f>
        <x:v>134</x:v>
      </x:c>
      <x:c r="D12" s="98" t="str">
        <x:v>Paste the decision threshold used at approval.</x:v>
      </x:c>
    </x:row>
    <x:row r="13" ht="28" customHeight="1">
      <x:c r="A13" s="98"/>
      <x:c r="B13" s="98"/>
      <x:c r="C13" s="98"/>
      <x:c r="D13" s="98"/>
      <x:c r="E13"/>
      <x:c r="F13"/>
      <x:c r="G13"/>
      <x:c r="H13"/>
    </x:row>
    <x:row r="14" ht="36" customHeight="1">
      <x:c r="A14" s="101" t="str">
        <x:v>Actuals to checkpoint</x:v>
      </x:c>
      <x:c r="B14" s="101" t="str">
        <x:v>Value</x:v>
      </x:c>
      <x:c r="C14" s="101" t="str">
        <x:v>Measure</x:v>
      </x:c>
      <x:c r="D14" s="101" t="str">
        <x:v>Meaning</x:v>
      </x:c>
      <x:c r="E14"/>
      <x:c r="F14"/>
      <x:c r="G14"/>
      <x:c r="H14"/>
    </x:row>
    <x:row r="15" ht="46" customHeight="1">
      <x:c r="A15" s="98" t="str">
        <x:v>Observed total sales</x:v>
      </x:c>
      <x:c r="B15" s="102"/>
      <x:c r="C15" s="98" t="str">
        <x:v>Same group / elapsed period</x:v>
      </x:c>
      <x:c r="D15" s="98" t="str">
        <x:v>Enter observed sales, including baseline.</x:v>
      </x:c>
      <x:c r="E15"/>
      <x:c r="F15"/>
      <x:c r="G15"/>
      <x:c r="H15"/>
    </x:row>
    <x:row r="16" ht="46" customHeight="1">
      <x:c r="A16" s="98" t="str">
        <x:v>Estimated no-work sales to checkpoint</x:v>
      </x:c>
      <x:c r="B16" s="102"/>
      <x:c r="C16" s="98" t="str">
        <x:v>Counterfactual estimate</x:v>
      </x:c>
      <x:c r="D16" s="98" t="str">
        <x:v>Estimate what would have happened anyway. This is not observed causal proof.</x:v>
      </x:c>
      <x:c r="E16"/>
      <x:c r="F16"/>
      <x:c r="G16"/>
      <x:c r="H16"/>
    </x:row>
    <x:row r="17" ht="46" customHeight="1">
      <x:c r="A17" s="98" t="str">
        <x:v>Estimated additional sales</x:v>
      </x:c>
      <x:c r="B17" s="109" t="str">
        <x:f>IF(AND(ISNUMBER(B15),ISNUMBER(B16)),B15-B16,"n.a.")</x:f>
        <x:v>n.a.</x:v>
      </x:c>
      <x:c r="C17" s="98" t="str">
        <x:v>Total less no-work estimate</x:v>
      </x:c>
      <x:c r="D17" s="98" t="str">
        <x:v>Can be negative. Keep the estimation method with your evidence.</x:v>
      </x:c>
    </x:row>
    <x:row r="18" ht="46" customHeight="1">
      <x:c r="A18" s="98" t="str">
        <x:v>Vs original checkpoint expectation</x:v>
      </x:c>
      <x:c r="B18" s="109" t="str">
        <x:f>IF(AND(ISNUMBER(B17),ISNUMBER(B8)),B17-B8,"n.a.")</x:f>
        <x:v>n.a.</x:v>
      </x:c>
      <x:c r="C18" s="98" t="str">
        <x:v>Additional sales variance</x:v>
      </x:c>
      <x:c r="D18" s="98" t="str">
        <x:v>Compare the same elapsed period.</x:v>
      </x:c>
    </x:row>
    <x:row r="19" ht="28" customHeight="1">
      <x:c r="A19" s="98"/>
      <x:c r="B19" s="98"/>
      <x:c r="C19" s="98"/>
      <x:c r="D19" s="98"/>
    </x:row>
    <x:row r="20" ht="36" customHeight="1">
      <x:c r="A20" s="101" t="str">
        <x:v>Remaining-period assumptions</x:v>
      </x:c>
      <x:c r="B20" s="101" t="str">
        <x:v>Value</x:v>
      </x:c>
      <x:c r="C20" s="101" t="str">
        <x:v>Result</x:v>
      </x:c>
      <x:c r="D20" s="101" t="str">
        <x:v>Value</x:v>
      </x:c>
    </x:row>
    <x:row r="21" ht="28" customHeight="1">
      <x:c r="A21" s="98" t="str">
        <x:v>Additional impressions remaining</x:v>
      </x:c>
      <x:c r="B21" s="113" t="n">
        <x:v>46000</x:v>
      </x:c>
      <x:c r="C21" s="98" t="str">
        <x:v>Remaining additional sales</x:v>
      </x:c>
      <x:c r="D21" s="109" t="n">
        <x:f>IF(AND(ISNUMBER(B21),B21&gt;=0,ISNUMBER(B22),B22&gt;=0,ISNUMBER(B23),B23&gt;=0,ISNUMBER(B24),B24&gt;=0,B22&lt;=1,B23&lt;=1,B24&lt;=1),B21*B22*B23*B24,"n.a.")</x:f>
        <x:v>62.698</x:v>
      </x:c>
    </x:row>
    <x:row r="22" ht="28" customHeight="1">
      <x:c r="A22" s="98" t="str">
        <x:v>Revised CTR</x:v>
      </x:c>
      <x:c r="B22" s="105" t="n">
        <x:v>0.047</x:v>
      </x:c>
      <x:c r="C22" s="98" t="str">
        <x:v>Revised full-period sales</x:v>
      </x:c>
      <x:c r="D22" s="109" t="str">
        <x:f>IF(AND(ISNUMBER(B17),ISNUMBER(D21)),B17+D21,"n.a.")</x:f>
        <x:v>n.a.</x:v>
      </x:c>
    </x:row>
    <x:row r="23" ht="28" customHeight="1">
      <x:c r="A23" s="98" t="str">
        <x:v>Revised conversion</x:v>
      </x:c>
      <x:c r="B23" s="105" t="n">
        <x:v>0.029</x:v>
      </x:c>
      <x:c r="C23" s="98" t="str">
        <x:v>Change from original</x:v>
      </x:c>
      <x:c r="D23" s="109" t="str">
        <x:f>IF(AND(ISNUMBER(D22),ISNUMBER(B7)),D22-B7,"n.a.")</x:f>
        <x:v>n.a.</x:v>
      </x:c>
    </x:row>
    <x:row r="24" ht="28" customHeight="1">
      <x:c r="A24" s="98" t="str">
        <x:v>Delivery factor remaining</x:v>
      </x:c>
      <x:c r="B24" s="105" t="n">
        <x:v>1</x:v>
      </x:c>
      <x:c r="C24" s="98" t="str">
        <x:v>Vs original break-even</x:v>
      </x:c>
      <x:c r="D24" s="109" t="str">
        <x:f>IF(AND(ISNUMBER(D22),ISNUMBER(B12)),D22-B12,"n.a.")</x:f>
        <x:v>n.a.</x:v>
      </x:c>
    </x:row>
    <x:row r="25" ht="28" customHeight="1">
      <x:c r="A25" s="98"/>
      <x:c r="B25" s="98"/>
      <x:c r="C25" s="98"/>
      <x:c r="D25" s="98"/>
    </x:row>
    <x:row r="26" ht="28" customHeight="1">
      <x:c r="A26" s="98"/>
      <x:c r="B26" s="98"/>
      <x:c r="C26" s="98"/>
      <x:c r="D26" s="98"/>
    </x:row>
    <x:row r="27" ht="34" customHeight="1">
      <x:c r="A27" s="98" t="str">
        <x:v>Do not reuse the full-year opportunity for the remaining period. If timing is already reflected in remaining impressions, use a 100% factor.</x:v>
      </x:c>
      <x:c r="B27" s="98"/>
      <x:c r="C27" s="98"/>
      <x:c r="D27" s="98"/>
    </x:row>
    <x:row r="28" ht="34" customHeight="1">
      <x:c r="A28" s="98" t="str">
        <x:v>No actuals are prefilled. For the teaching review, 63 estimated additional sales plus the remaining 62.698 gives 125.698.</x:v>
      </x:c>
      <x:c r="B28" s="98"/>
      <x:c r="C28" s="98"/>
      <x:c r="D28" s="98"/>
    </x:row>
    <x:row r="29" ht="28" customHeight="1">
      <x:c r="A29" s="98"/>
      <x:c r="B29" s="98"/>
      <x:c r="C29" s="98"/>
      <x:c r="D29" s="98"/>
    </x:row>
    <x:row r="30" ht="28" customHeight="1">
      <x:c r="A30" s="98" t="str">
        <x:v>What happened?</x:v>
      </x:c>
      <x:c r="B30" s="102" t="str"/>
      <x:c r="C30" s="102"/>
      <x:c r="D30" s="102"/>
    </x:row>
    <x:row r="31" ht="28" customHeight="1">
      <x:c r="A31" s="98" t="str">
        <x:v>What changes / owner?</x:v>
      </x:c>
      <x:c r="B31" s="102" t="str"/>
      <x:c r="C31" s="102"/>
      <x:c r="D31" s="102"/>
    </x:row>
    <x:row r="32" ht="28" customHeight="1">
      <x:c r="A32" s="98" t="str">
        <x:v>Next review date</x:v>
      </x:c>
      <x:c r="B32" s="102"/>
      <x:c r="C32" s="102"/>
      <x:c r="D32" s="102"/>
    </x:row>
    <x:row r="33" ht="28" customHeight="1">
      <x:c r="A33" s="98" t="str">
        <x:v>Original file / evidence location</x:v>
      </x:c>
      <x:c r="B33" s="102" t="str"/>
      <x:c r="C33" s="102"/>
      <x:c r="D33" s="102"/>
    </x:row>
    <x:row r="34" ht="28" customHeight="1">
      <x:c r="A34" s="98"/>
      <x:c r="B34" s="98"/>
      <x:c r="C34" s="98"/>
      <x:c r="D34" s="98"/>
    </x:row>
    <x:row r="35" ht="34" customHeight="1">
      <x:c r="A35" s="98" t="str">
        <x:v>Snapshot cells are ordinary editable values, not locked records. Keep originals in a dated file and add corrections as notes.</x:v>
      </x:c>
      <x:c r="B35" s="98"/>
      <x:c r="C35" s="98"/>
      <x:c r="D35" s="98"/>
    </x:row>
    <x:row r="36" ht="28" customHeight="1">
      <x:c r="A36" s="98"/>
      <x:c r="B36" s="98"/>
      <x:c r="C36" s="98"/>
      <x:c r="D36" s="98"/>
    </x:row>
  </x:sheetData>
  <x:mergeCells>
    <x:mergeCell ref="A1:D1"/>
    <x:mergeCell ref="A2:D2"/>
    <x:mergeCell ref="A27:D27"/>
    <x:mergeCell ref="A28:D28"/>
    <x:mergeCell ref="B30:D30"/>
    <x:mergeCell ref="B31:D31"/>
    <x:mergeCell ref="B32:D32"/>
    <x:mergeCell ref="B33:D33"/>
    <x:mergeCell ref="A35:D35"/>
  </x:mergeCells>
  <x:conditionalFormatting sqref="A1:H36">
    <x:cfRule type="containsText" dxfId="4" priority="1" operator="containsText" text="n.a."/>
  </x:conditionalFormatting>
  <x:dataValidations count="2">
    <x:dataValidation type="decimal" operator="between" sqref="B21">
      <x:formula1>0</x:formula1>
      <x:formula2>1000000000000</x:formula2>
    </x:dataValidation>
    <x:dataValidation type="decimal" operator="between" sqref="B22:B24">
      <x:formula1>0</x:formula1>
      <x:formula2>1</x:formula2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71717"/>
  </x:sheetPr>
  <x:sheetViews>
    <x:sheetView showGridLines="0" workbookViewId="0"/>
  </x:sheetViews>
  <x:sheetFormatPr defaultRowHeight="15"/>
  <x:cols>
    <x:col min="1" max="1" width="29" hidden="0" customWidth="1"/>
    <x:col min="2" max="2" width="22" hidden="0" customWidth="1"/>
    <x:col min="3" max="3" width="18" hidden="0" customWidth="1"/>
    <x:col min="4" max="4" width="20" hidden="0" customWidth="1"/>
    <x:col min="5" max="5" width="22" hidden="0" customWidth="1"/>
    <x:col min="6" max="6" width="23" hidden="0" customWidth="1"/>
    <x:col min="7" max="7" width="28" hidden="0" customWidth="1"/>
  </x:cols>
  <x:sheetData>
    <x:row r="1" ht="38" customHeight="1">
      <x:c r="A1" s="100" t="str">
        <x:v>BASELINE</x:v>
      </x:c>
      <x:c r="B1" s="100"/>
      <x:c r="C1" s="100"/>
      <x:c r="D1" s="100"/>
      <x:c r="E1" s="100"/>
      <x:c r="F1" s="100"/>
      <x:c r="G1" s="100"/>
    </x:row>
    <x:row r="2" ht="44" customHeight="1">
      <x:c r="A2" s="98" t="str">
        <x:v>Estimate what happens without this work, for the same groups and forecast window. Zero growth is not the same as zero sales.</x:v>
      </x:c>
      <x:c r="B2" s="98"/>
      <x:c r="C2" s="98"/>
      <x:c r="D2" s="98"/>
      <x:c r="E2" s="98"/>
      <x:c r="F2" s="98"/>
      <x:c r="G2" s="98"/>
    </x:row>
    <x:row r="3" ht="28" customHeight="1">
      <x:c r="A3" s="98"/>
      <x:c r="B3" s="98"/>
      <x:c r="C3" s="98"/>
      <x:c r="D3" s="98"/>
      <x:c r="E3" s="98"/>
      <x:c r="F3" s="98"/>
      <x:c r="G3" s="98"/>
    </x:row>
    <x:row r="4" ht="28" customHeight="1">
      <x:c r="A4" s="98"/>
      <x:c r="B4" s="98"/>
      <x:c r="C4" s="98"/>
      <x:c r="D4" s="98"/>
      <x:c r="E4" s="98"/>
      <x:c r="F4" s="98"/>
      <x:c r="G4" s="98"/>
    </x:row>
    <x:row r="5" ht="36" customHeight="1">
      <x:c r="A5" s="101" t="str">
        <x:v>Group</x:v>
      </x:c>
      <x:c r="B5" s="101" t="str">
        <x:v>No-work impressions</x:v>
      </x:c>
      <x:c r="C5" s="101" t="str">
        <x:v>CTR</x:v>
      </x:c>
      <x:c r="D5" s="101" t="str">
        <x:v>Conversion</x:v>
      </x:c>
      <x:c r="E5" s="101" t="str">
        <x:v>Clicks</x:v>
      </x:c>
      <x:c r="F5" s="101" t="str">
        <x:v>Sales</x:v>
      </x:c>
      <x:c r="G5" s="101" t="str">
        <x:v>Contribution (£)</x:v>
      </x:c>
    </x:row>
    <x:row r="6" ht="28" customHeight="1">
      <x:c r="A6" s="102" t="str">
        <x:v>Road shoes</x:v>
      </x:c>
      <x:c r="B6" s="113" t="n">
        <x:v>500000</x:v>
      </x:c>
      <x:c r="C6" s="105" t="n">
        <x:v>0.03</x:v>
      </x:c>
      <x:c r="D6" s="105" t="n">
        <x:v>0.028</x:v>
      </x:c>
      <x:c r="E6" s="109" t="n">
        <x:f>IF(AND(ISNUMBER(B6),B6&gt;=0,ISNUMBER(C6),C6&gt;=0,C6&lt;=1),B6*C6,"n.a.")</x:f>
        <x:v>15000</x:v>
      </x:c>
      <x:c r="F6" s="109" t="n">
        <x:f>IF(AND(ISNUMBER(E6),E6&gt;=0,ISNUMBER(D6),D6&gt;=0,D6&lt;=1),E6*D6,"n.a.")</x:f>
        <x:v>420</x:v>
      </x:c>
      <x:c r="G6" s="110" t="n">
        <x:f>IF(AND(ISNUMBER(F6),F6&gt;=0,ISNUMBER('Forecast'!B23),'Forecast'!B23&gt;=0),F6*'Forecast'!B23,"n.a.")</x:f>
        <x:v>25200</x:v>
      </x:c>
    </x:row>
    <x:row r="7" ht="28" customHeight="1">
      <x:c r="A7" s="98"/>
      <x:c r="B7" s="114"/>
      <x:c r="C7" s="98"/>
      <x:c r="D7" s="98"/>
      <x:c r="E7" s="98"/>
      <x:c r="F7" s="98"/>
      <x:c r="G7" s="98"/>
    </x:row>
    <x:row r="8" ht="28" customHeight="1">
      <x:c r="A8" s="98"/>
      <x:c r="B8" s="114"/>
      <x:c r="C8" s="98"/>
      <x:c r="D8" s="98"/>
      <x:c r="E8" s="98"/>
      <x:c r="F8" s="98"/>
      <x:c r="G8" s="98"/>
    </x:row>
    <x:row r="9" ht="28" customHeight="1">
      <x:c r="A9" s="98"/>
      <x:c r="B9" s="98"/>
      <x:c r="C9" s="98"/>
      <x:c r="D9" s="98"/>
      <x:c r="E9" s="98"/>
      <x:c r="F9" s="98"/>
      <x:c r="G9" s="98"/>
    </x:row>
    <x:row r="10" ht="28" customHeight="1">
      <x:c r="A10" s="98" t="str">
        <x:v>Total no-work sales</x:v>
      </x:c>
      <x:c r="B10" s="109" t="n">
        <x:f>IF(COUNT(F6:F6)=1,SUM(F6:F6),"n.a.")</x:f>
        <x:v>420</x:v>
      </x:c>
      <x:c r="C10" s="98"/>
      <x:c r="D10" s="98"/>
      <x:c r="E10" s="98"/>
      <x:c r="F10" s="98"/>
      <x:c r="G10" s="98"/>
    </x:row>
    <x:row r="11" ht="28" customHeight="1">
      <x:c r="A11" s="98"/>
      <x:c r="B11" s="98"/>
      <x:c r="C11" s="98"/>
      <x:c r="D11" s="98"/>
      <x:c r="E11" s="98"/>
      <x:c r="F11" s="98"/>
      <x:c r="G11" s="98"/>
    </x:row>
    <x:row r="12" ht="34" customHeight="1">
      <x:c r="A12" s="98" t="str">
        <x:v>Use distinct populations. Do not add brand, non-brand or assisted sales if the same sale appears in more than one group.</x:v>
      </x:c>
      <x:c r="B12" s="98"/>
      <x:c r="C12" s="98"/>
      <x:c r="D12" s="98"/>
      <x:c r="E12" s="98"/>
      <x:c r="F12" s="98"/>
      <x:c r="G12" s="98"/>
    </x:row>
    <x:row r="13" ht="28" customHeight="1">
      <x:c r="A13" s="98"/>
      <x:c r="B13" s="98"/>
      <x:c r="C13" s="98"/>
      <x:c r="D13" s="98"/>
      <x:c r="E13" s="98"/>
      <x:c r="F13" s="98"/>
      <x:c r="G13" s="98"/>
    </x:row>
    <x:row r="14" ht="28" customHeight="1">
      <x:c r="A14" s="98"/>
      <x:c r="B14" s="98"/>
      <x:c r="C14" s="98"/>
      <x:c r="D14" s="98"/>
      <x:c r="E14" s="98"/>
      <x:c r="F14" s="98"/>
      <x:c r="G14" s="98"/>
    </x:row>
    <x:row r="15" ht="36" customHeight="1">
      <x:c r="A15" s="101" t="str">
        <x:v>Historical test</x:v>
      </x:c>
      <x:c r="B15" s="101" t="str">
        <x:v>Forecast known then</x:v>
      </x:c>
      <x:c r="C15" s="101" t="str">
        <x:v>Actual for same period</x:v>
      </x:c>
      <x:c r="D15" s="101" t="str">
        <x:v>Absolute error</x:v>
      </x:c>
      <x:c r="E15" s="101" t="str">
        <x:v>Period / source</x:v>
      </x:c>
      <x:c r="F15" s="101" t="str">
        <x:v>Review date</x:v>
      </x:c>
      <x:c r="G15" s="101" t="str">
        <x:v>What changes?</x:v>
      </x:c>
    </x:row>
    <x:row r="16" ht="28" customHeight="1">
      <x:c r="A16" s="98" t="str">
        <x:v>Impressions</x:v>
      </x:c>
      <x:c r="B16" s="102"/>
      <x:c r="C16" s="102"/>
      <x:c r="D16" s="98" t="str">
        <x:f>IF(AND(ISNUMBER(B16),ISNUMBER(C16)),ABS(C16-B16),"n.a.")</x:f>
        <x:v>n.a.</x:v>
      </x:c>
      <x:c r="E16" s="102" t="str">
        <x:v>Enter historical window</x:v>
      </x:c>
      <x:c r="F16" s="102"/>
      <x:c r="G16" s="102"/>
    </x:row>
    <x:row r="17" ht="28" customHeight="1">
      <x:c r="A17" s="98" t="str">
        <x:v>Sales</x:v>
      </x:c>
      <x:c r="B17" s="102"/>
      <x:c r="C17" s="102"/>
      <x:c r="D17" s="98" t="str">
        <x:f>IF(AND(ISNUMBER(B17),ISNUMBER(C17)),ABS(C17-B17),"n.a.")</x:f>
        <x:v>n.a.</x:v>
      </x:c>
      <x:c r="E17" s="102" t="str">
        <x:v>Comparable metric and scope</x:v>
      </x:c>
      <x:c r="F17" s="102"/>
      <x:c r="G17" s="102"/>
    </x:row>
    <x:row r="18" ht="28" customHeight="1">
      <x:c r="A18" s="98"/>
      <x:c r="B18" s="98"/>
      <x:c r="C18" s="98"/>
      <x:c r="D18" s="98"/>
      <x:c r="E18" s="98"/>
      <x:c r="F18" s="98"/>
      <x:c r="G18" s="98"/>
    </x:row>
    <x:row r="19" ht="34" customHeight="1">
      <x:c r="A19" s="98" t="str">
        <x:v>Reconstruct the old forecast using only information available then. Do not link these archived values to the live baseline.</x:v>
      </x:c>
      <x:c r="B19" s="98"/>
      <x:c r="C19" s="98"/>
      <x:c r="D19" s="98"/>
      <x:c r="E19" s="98"/>
      <x:c r="F19" s="98"/>
      <x:c r="G19" s="98"/>
    </x:row>
    <x:row r="20" ht="34" customHeight="1">
      <x:c r="A20" s="98" t="str">
        <x:v>Backtesting tests the method against history. One good result does not establish future accuracy.</x:v>
      </x:c>
      <x:c r="B20" s="98"/>
      <x:c r="C20" s="98"/>
      <x:c r="D20" s="98"/>
      <x:c r="E20" s="98"/>
      <x:c r="F20" s="98"/>
      <x:c r="G20" s="98"/>
    </x:row>
    <x:row r="21" ht="28" customHeight="1">
      <x:c r="A21" s="98"/>
      <x:c r="B21" s="98"/>
      <x:c r="C21" s="98"/>
      <x:c r="D21" s="98"/>
      <x:c r="E21" s="98"/>
      <x:c r="F21" s="98"/>
      <x:c r="G21" s="98"/>
    </x:row>
    <x:row r="22" ht="28" customHeight="1">
      <x:c r="A22" s="98"/>
      <x:c r="B22" s="98"/>
      <x:c r="C22" s="98"/>
      <x:c r="D22" s="98"/>
      <x:c r="E22" s="98"/>
      <x:c r="F22" s="98"/>
      <x:c r="G22" s="98"/>
    </x:row>
    <x:row r="23" ht="36" customHeight="1">
      <x:c r="A23" s="101" t="str">
        <x:v>Source / method</x:v>
      </x:c>
      <x:c r="B23" s="101" t="str">
        <x:v>Your evidence</x:v>
      </x:c>
      <x:c r="C23" s="98"/>
      <x:c r="D23" s="98"/>
      <x:c r="E23" s="98"/>
      <x:c r="F23" s="98"/>
      <x:c r="G23" s="98"/>
    </x:row>
    <x:row r="24" ht="28" customHeight="1">
      <x:c r="A24" s="98" t="str">
        <x:v>No-work method</x:v>
      </x:c>
      <x:c r="B24" s="102" t="str">
        <x:v>Fictional example. Replace with trend, seasonality, known business changes and comparable evidence for this window.</x:v>
      </x:c>
      <x:c r="C24" s="102"/>
      <x:c r="D24" s="102"/>
      <x:c r="E24" s="102"/>
      <x:c r="F24" s="102"/>
      <x:c r="G24" s="102"/>
    </x:row>
    <x:row r="25" ht="28" customHeight="1">
      <x:c r="A25" s="98"/>
      <x:c r="B25" s="102"/>
      <x:c r="C25" s="102"/>
      <x:c r="D25" s="102"/>
      <x:c r="E25" s="102"/>
      <x:c r="F25" s="102"/>
      <x:c r="G25" s="102"/>
    </x:row>
    <x:row r="26" ht="28" customHeight="1">
      <x:c r="A26" s="98"/>
      <x:c r="B26" s="98"/>
      <x:c r="C26" s="98"/>
      <x:c r="D26" s="98"/>
      <x:c r="E26" s="98"/>
      <x:c r="F26" s="98"/>
      <x:c r="G26" s="98"/>
    </x:row>
    <x:row r="27" ht="28" customHeight="1">
      <x:c r="A27" s="98"/>
      <x:c r="B27" s="98"/>
      <x:c r="C27" s="98"/>
      <x:c r="D27" s="98"/>
      <x:c r="E27" s="98"/>
      <x:c r="F27" s="98"/>
      <x:c r="G27" s="98"/>
    </x:row>
    <x:row r="28" ht="28" customHeight="1">
      <x:c r="A28" s="98"/>
      <x:c r="B28" s="98"/>
      <x:c r="C28" s="98"/>
      <x:c r="D28" s="98"/>
      <x:c r="E28" s="98"/>
      <x:c r="F28" s="98"/>
      <x:c r="G28" s="98"/>
    </x:row>
    <x:row r="29" ht="28" customHeight="1">
      <x:c r="A29" s="98"/>
      <x:c r="B29" s="98"/>
      <x:c r="C29" s="98"/>
      <x:c r="D29" s="98"/>
      <x:c r="E29" s="98"/>
      <x:c r="F29" s="98"/>
      <x:c r="G29" s="98"/>
    </x:row>
    <x:row r="30" ht="28" customHeight="1">
      <x:c r="A30" s="98"/>
      <x:c r="B30" s="98"/>
      <x:c r="C30" s="98"/>
      <x:c r="D30" s="98"/>
      <x:c r="E30" s="98"/>
      <x:c r="F30" s="98"/>
      <x:c r="G30" s="98"/>
    </x:row>
    <x:row r="31" ht="28" customHeight="1">
      <x:c r="A31" s="98"/>
      <x:c r="B31" s="98"/>
      <x:c r="C31" s="98"/>
      <x:c r="D31" s="98"/>
      <x:c r="E31" s="98"/>
      <x:c r="F31" s="98"/>
      <x:c r="G31" s="98"/>
    </x:row>
    <x:row r="32" ht="28" customHeight="1">
      <x:c r="A32" s="98"/>
      <x:c r="B32" s="98"/>
      <x:c r="C32" s="98"/>
      <x:c r="D32" s="98"/>
      <x:c r="E32" s="98"/>
      <x:c r="F32" s="98"/>
      <x:c r="G32" s="98"/>
    </x:row>
  </x:sheetData>
  <x:mergeCells>
    <x:mergeCell ref="A1:G1"/>
    <x:mergeCell ref="A2:G2"/>
    <x:mergeCell ref="A12:G12"/>
    <x:mergeCell ref="A19:G19"/>
    <x:mergeCell ref="A20:G20"/>
    <x:mergeCell ref="B24:G25"/>
  </x:mergeCells>
  <x:conditionalFormatting sqref="A1:G32">
    <x:cfRule type="containsText" dxfId="5" priority="1" operator="containsText" text="n.a."/>
  </x:conditionalFormatting>
  <x:dataValidations count="2">
    <x:dataValidation type="decimal" operator="between" sqref="B6">
      <x:formula1>0</x:formula1>
      <x:formula2>1000000000000</x:formula2>
    </x:dataValidation>
    <x:dataValidation type="decimal" operator="between" sqref="C6:D6">
      <x:formula1>0</x:formula1>
      <x:formula2>1</x:formula2>
    </x:dataValidation>
  </x:dataValidations>
  <x:pageMargins left="0.7" right="0.7" top="0.75" bottom="0.75" header="0.3" footer="0.3"/>
</x:worksheet>
</file>